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1\EJECUCION PRESUPUESTARIA MENSUAL PARA RAI\agosto 2021\"/>
    </mc:Choice>
  </mc:AlternateContent>
  <bookViews>
    <workbookView xWindow="0" yWindow="0" windowWidth="19200" windowHeight="1159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Aprobado'!$A$1:$C$101</definedName>
    <definedName name="_xlnm.Print_Area" localSheetId="1">'P2 Presupuesto Aprobado-Ejec '!$A$1:$P$101</definedName>
    <definedName name="_xlnm.Print_Area" localSheetId="2">'P3 Ejecucion '!$A$1:$N$99</definedName>
    <definedName name="_xlnm.Print_Titles" localSheetId="0">'P1 Presupuesto Aprobado'!$1:$11</definedName>
    <definedName name="_xlnm.Print_Titles" localSheetId="1">'P2 Presupuesto Aprobado-Ejec '!$1:$11</definedName>
    <definedName name="_xlnm.Print_Titles" localSheetId="2">'P3 Ejecucion 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2" l="1"/>
  <c r="C80" i="2"/>
  <c r="C77" i="2"/>
  <c r="C76" i="2"/>
  <c r="C72" i="2"/>
  <c r="C69" i="2"/>
  <c r="C64" i="2"/>
  <c r="C54" i="2"/>
  <c r="C47" i="2"/>
  <c r="C38" i="2"/>
  <c r="C28" i="2"/>
  <c r="C18" i="2"/>
  <c r="C11" i="2" s="1"/>
  <c r="C85" i="2" s="1"/>
  <c r="C12" i="2"/>
  <c r="C83" i="1"/>
  <c r="B83" i="1"/>
  <c r="C80" i="1"/>
  <c r="B80" i="1"/>
  <c r="C77" i="1"/>
  <c r="B77" i="1"/>
  <c r="B76" i="1" s="1"/>
  <c r="C76" i="1"/>
  <c r="C72" i="1"/>
  <c r="B72" i="1"/>
  <c r="C69" i="1"/>
  <c r="B69" i="1"/>
  <c r="C64" i="1"/>
  <c r="B64" i="1"/>
  <c r="C54" i="1"/>
  <c r="B54" i="1"/>
  <c r="C47" i="1"/>
  <c r="B47" i="1"/>
  <c r="B38" i="1" s="1"/>
  <c r="C38" i="1"/>
  <c r="C28" i="1"/>
  <c r="B28" i="1"/>
  <c r="C18" i="1"/>
  <c r="B18" i="1"/>
  <c r="C12" i="1"/>
  <c r="B12" i="1"/>
  <c r="B11" i="1" s="1"/>
  <c r="B85" i="1" s="1"/>
  <c r="C11" i="1"/>
  <c r="C85" i="1" s="1"/>
  <c r="G82" i="3" l="1"/>
  <c r="F82" i="3"/>
  <c r="E82" i="3"/>
  <c r="D82" i="3"/>
  <c r="C82" i="3"/>
  <c r="B82" i="3"/>
  <c r="G79" i="3"/>
  <c r="F79" i="3"/>
  <c r="E79" i="3"/>
  <c r="D79" i="3"/>
  <c r="C79" i="3"/>
  <c r="B79" i="3"/>
  <c r="G76" i="3"/>
  <c r="F76" i="3"/>
  <c r="E76" i="3"/>
  <c r="D76" i="3"/>
  <c r="D75" i="3" s="1"/>
  <c r="C76" i="3"/>
  <c r="B76" i="3"/>
  <c r="C75" i="3"/>
  <c r="G71" i="3"/>
  <c r="F71" i="3"/>
  <c r="E71" i="3"/>
  <c r="D71" i="3"/>
  <c r="C71" i="3"/>
  <c r="B71" i="3"/>
  <c r="G68" i="3"/>
  <c r="F68" i="3"/>
  <c r="E68" i="3"/>
  <c r="D68" i="3"/>
  <c r="C68" i="3"/>
  <c r="B68" i="3"/>
  <c r="G63" i="3"/>
  <c r="F63" i="3"/>
  <c r="E63" i="3"/>
  <c r="D63" i="3"/>
  <c r="C63" i="3"/>
  <c r="B63" i="3"/>
  <c r="G53" i="3"/>
  <c r="F53" i="3"/>
  <c r="E53" i="3"/>
  <c r="D53" i="3"/>
  <c r="C53" i="3"/>
  <c r="B53" i="3"/>
  <c r="G46" i="3"/>
  <c r="G37" i="3" s="1"/>
  <c r="F46" i="3"/>
  <c r="F37" i="3" s="1"/>
  <c r="E46" i="3"/>
  <c r="E37" i="3" s="1"/>
  <c r="D46" i="3"/>
  <c r="C46" i="3"/>
  <c r="B46" i="3"/>
  <c r="B37" i="3" s="1"/>
  <c r="D37" i="3"/>
  <c r="C37" i="3"/>
  <c r="G27" i="3"/>
  <c r="F27" i="3"/>
  <c r="E27" i="3"/>
  <c r="D27" i="3"/>
  <c r="C27" i="3"/>
  <c r="B27" i="3"/>
  <c r="G17" i="3"/>
  <c r="F17" i="3"/>
  <c r="E17" i="3"/>
  <c r="D17" i="3"/>
  <c r="C17" i="3"/>
  <c r="B17" i="3"/>
  <c r="G11" i="3"/>
  <c r="F11" i="3"/>
  <c r="E11" i="3"/>
  <c r="D11" i="3"/>
  <c r="C11" i="3"/>
  <c r="B11" i="3"/>
  <c r="H18" i="2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M76" i="2" s="1"/>
  <c r="L77" i="2"/>
  <c r="K77" i="2"/>
  <c r="K76" i="2" s="1"/>
  <c r="L76" i="2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K47" i="2"/>
  <c r="K38" i="2" s="1"/>
  <c r="N38" i="2"/>
  <c r="L38" i="2"/>
  <c r="O28" i="2"/>
  <c r="N28" i="2"/>
  <c r="M28" i="2"/>
  <c r="L28" i="2"/>
  <c r="K28" i="2"/>
  <c r="O18" i="2"/>
  <c r="N18" i="2"/>
  <c r="M18" i="2"/>
  <c r="L18" i="2"/>
  <c r="L11" i="2" s="1"/>
  <c r="L85" i="2" s="1"/>
  <c r="K18" i="2"/>
  <c r="O12" i="2"/>
  <c r="O11" i="2" s="1"/>
  <c r="O85" i="2" s="1"/>
  <c r="N12" i="2"/>
  <c r="M12" i="2"/>
  <c r="M11" i="2" s="1"/>
  <c r="L12" i="2"/>
  <c r="K12" i="2"/>
  <c r="N11" i="2"/>
  <c r="N85" i="2" s="1"/>
  <c r="M82" i="3"/>
  <c r="L82" i="3"/>
  <c r="K82" i="3"/>
  <c r="J82" i="3"/>
  <c r="I82" i="3"/>
  <c r="M79" i="3"/>
  <c r="L79" i="3"/>
  <c r="K79" i="3"/>
  <c r="J79" i="3"/>
  <c r="I79" i="3"/>
  <c r="M76" i="3"/>
  <c r="L76" i="3"/>
  <c r="K76" i="3"/>
  <c r="K75" i="3" s="1"/>
  <c r="J76" i="3"/>
  <c r="I76" i="3"/>
  <c r="M71" i="3"/>
  <c r="L71" i="3"/>
  <c r="K71" i="3"/>
  <c r="J71" i="3"/>
  <c r="I71" i="3"/>
  <c r="M68" i="3"/>
  <c r="L68" i="3"/>
  <c r="K68" i="3"/>
  <c r="J68" i="3"/>
  <c r="I68" i="3"/>
  <c r="M63" i="3"/>
  <c r="L63" i="3"/>
  <c r="K63" i="3"/>
  <c r="J63" i="3"/>
  <c r="I63" i="3"/>
  <c r="M53" i="3"/>
  <c r="L53" i="3"/>
  <c r="K53" i="3"/>
  <c r="J53" i="3"/>
  <c r="I53" i="3"/>
  <c r="M46" i="3"/>
  <c r="M37" i="3" s="1"/>
  <c r="L46" i="3"/>
  <c r="K46" i="3"/>
  <c r="K37" i="3" s="1"/>
  <c r="J46" i="3"/>
  <c r="J37" i="3" s="1"/>
  <c r="I46" i="3"/>
  <c r="I37" i="3" s="1"/>
  <c r="L37" i="3"/>
  <c r="M27" i="3"/>
  <c r="L27" i="3"/>
  <c r="K27" i="3"/>
  <c r="J27" i="3"/>
  <c r="I27" i="3"/>
  <c r="M17" i="3"/>
  <c r="L17" i="3"/>
  <c r="K17" i="3"/>
  <c r="J17" i="3"/>
  <c r="I17" i="3"/>
  <c r="M11" i="3"/>
  <c r="L11" i="3"/>
  <c r="K11" i="3"/>
  <c r="J11" i="3"/>
  <c r="I11" i="3"/>
  <c r="I83" i="2"/>
  <c r="H83" i="2"/>
  <c r="G83" i="2"/>
  <c r="G76" i="2" s="1"/>
  <c r="F83" i="2"/>
  <c r="E83" i="2"/>
  <c r="I80" i="2"/>
  <c r="H80" i="2"/>
  <c r="H76" i="2" s="1"/>
  <c r="G80" i="2"/>
  <c r="F80" i="2"/>
  <c r="E80" i="2"/>
  <c r="I77" i="2"/>
  <c r="I76" i="2" s="1"/>
  <c r="H77" i="2"/>
  <c r="G77" i="2"/>
  <c r="F77" i="2"/>
  <c r="E77" i="2"/>
  <c r="E76" i="2" s="1"/>
  <c r="F76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H47" i="2"/>
  <c r="G47" i="2"/>
  <c r="G38" i="2" s="1"/>
  <c r="F47" i="2"/>
  <c r="E47" i="2"/>
  <c r="I38" i="2"/>
  <c r="H38" i="2"/>
  <c r="F38" i="2"/>
  <c r="E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6" i="2" s="1"/>
  <c r="D72" i="2"/>
  <c r="D69" i="2"/>
  <c r="D64" i="2"/>
  <c r="D54" i="2"/>
  <c r="D47" i="2"/>
  <c r="D38" i="2" s="1"/>
  <c r="D28" i="2"/>
  <c r="D18" i="2"/>
  <c r="D12" i="2"/>
  <c r="B83" i="2"/>
  <c r="B80" i="2"/>
  <c r="B77" i="2"/>
  <c r="B72" i="2"/>
  <c r="B69" i="2"/>
  <c r="B64" i="2"/>
  <c r="B54" i="2"/>
  <c r="B47" i="2"/>
  <c r="B38" i="2" s="1"/>
  <c r="B28" i="2"/>
  <c r="B18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J11" i="2" s="1"/>
  <c r="N83" i="3"/>
  <c r="N81" i="3"/>
  <c r="N80" i="3"/>
  <c r="N78" i="3"/>
  <c r="N77" i="3"/>
  <c r="N12" i="3"/>
  <c r="N74" i="3"/>
  <c r="N73" i="3"/>
  <c r="N72" i="3"/>
  <c r="N70" i="3"/>
  <c r="N69" i="3"/>
  <c r="N67" i="3"/>
  <c r="N66" i="3"/>
  <c r="N65" i="3"/>
  <c r="N64" i="3"/>
  <c r="N62" i="3"/>
  <c r="N61" i="3"/>
  <c r="N60" i="3"/>
  <c r="N59" i="3"/>
  <c r="N58" i="3"/>
  <c r="N57" i="3"/>
  <c r="N56" i="3"/>
  <c r="N55" i="3"/>
  <c r="N54" i="3"/>
  <c r="N52" i="3"/>
  <c r="N51" i="3"/>
  <c r="N50" i="3"/>
  <c r="N49" i="3"/>
  <c r="N48" i="3"/>
  <c r="N47" i="3"/>
  <c r="N45" i="3"/>
  <c r="N44" i="3"/>
  <c r="N43" i="3"/>
  <c r="N42" i="3"/>
  <c r="N41" i="3"/>
  <c r="N40" i="3"/>
  <c r="N39" i="3"/>
  <c r="N38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6" i="3"/>
  <c r="N15" i="3"/>
  <c r="N14" i="3"/>
  <c r="N13" i="3"/>
  <c r="H82" i="3"/>
  <c r="H79" i="3"/>
  <c r="H76" i="3"/>
  <c r="H71" i="3"/>
  <c r="H68" i="3"/>
  <c r="H63" i="3"/>
  <c r="H53" i="3"/>
  <c r="H46" i="3"/>
  <c r="H37" i="3" s="1"/>
  <c r="H27" i="3"/>
  <c r="H17" i="3"/>
  <c r="H10" i="3" s="1"/>
  <c r="H11" i="3"/>
  <c r="K11" i="2" l="1"/>
  <c r="K85" i="2" s="1"/>
  <c r="F10" i="3"/>
  <c r="F84" i="3" s="1"/>
  <c r="G10" i="3"/>
  <c r="G75" i="3"/>
  <c r="J10" i="3"/>
  <c r="B10" i="3"/>
  <c r="N11" i="3"/>
  <c r="L75" i="3"/>
  <c r="E75" i="3"/>
  <c r="D10" i="3"/>
  <c r="D84" i="3" s="1"/>
  <c r="C10" i="3"/>
  <c r="C84" i="3" s="1"/>
  <c r="B75" i="3"/>
  <c r="F75" i="3"/>
  <c r="J75" i="3"/>
  <c r="K10" i="3"/>
  <c r="K84" i="3" s="1"/>
  <c r="I75" i="3"/>
  <c r="M75" i="3"/>
  <c r="I10" i="3"/>
  <c r="M10" i="3"/>
  <c r="L10" i="3"/>
  <c r="E10" i="3"/>
  <c r="E84" i="3" s="1"/>
  <c r="N68" i="3"/>
  <c r="N82" i="3"/>
  <c r="H11" i="2"/>
  <c r="H85" i="2" s="1"/>
  <c r="G11" i="2"/>
  <c r="G85" i="2" s="1"/>
  <c r="I11" i="2"/>
  <c r="I85" i="2" s="1"/>
  <c r="F11" i="2"/>
  <c r="F85" i="2" s="1"/>
  <c r="E11" i="2"/>
  <c r="E85" i="2" s="1"/>
  <c r="M85" i="2"/>
  <c r="N27" i="3"/>
  <c r="N37" i="3"/>
  <c r="N71" i="3"/>
  <c r="N53" i="3"/>
  <c r="N76" i="3"/>
  <c r="N17" i="3"/>
  <c r="N63" i="3"/>
  <c r="N79" i="3"/>
  <c r="P38" i="2"/>
  <c r="P72" i="2"/>
  <c r="P54" i="2"/>
  <c r="D11" i="2"/>
  <c r="D85" i="2" s="1"/>
  <c r="P12" i="2"/>
  <c r="P80" i="2"/>
  <c r="P28" i="2"/>
  <c r="P69" i="2"/>
  <c r="P64" i="2"/>
  <c r="P83" i="2"/>
  <c r="P18" i="2"/>
  <c r="J76" i="2"/>
  <c r="J85" i="2" s="1"/>
  <c r="P47" i="2"/>
  <c r="B76" i="2"/>
  <c r="P77" i="2"/>
  <c r="B11" i="2"/>
  <c r="N46" i="3"/>
  <c r="H75" i="3"/>
  <c r="J84" i="3" l="1"/>
  <c r="G84" i="3"/>
  <c r="M84" i="3"/>
  <c r="I84" i="3"/>
  <c r="B84" i="3"/>
  <c r="N75" i="3"/>
  <c r="H84" i="3"/>
  <c r="L84" i="3"/>
  <c r="P85" i="2"/>
  <c r="N10" i="3"/>
  <c r="P11" i="2"/>
  <c r="P76" i="2"/>
  <c r="B85" i="2"/>
  <c r="N84" i="3" l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<sst xmlns="http://schemas.openxmlformats.org/spreadsheetml/2006/main" count="282" uniqueCount="108">
  <si>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</si>
  <si>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</si>
  <si>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</si>
  <si>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</si>
  <si>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</si>
  <si>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</si>
  <si>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</si>
  <si>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</si>
  <si>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</si>
  <si>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</si>
  <si>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</si>
  <si>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</si>
  <si>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</si>
  <si>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</si>
  <si>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</si>
  <si>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</si>
  <si>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</si>
  <si>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</si>
  <si>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</si>
  <si>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</si>
  <si>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</si>
  <si>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</si>
  <si>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</si>
  <si>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</si>
  <si>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</si>
  <si>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</si>
  <si>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</si>
  <si>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</si>
  <si>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</si>
  <si>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</si>
  <si>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</si>
  <si>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</si>
  <si>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</si>
  <si>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</si>
  <si>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</si>
  <si>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</si>
  <si>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</si>
  <si>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</si>
  <si>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</si>
  <si>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</si>
  <si>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</si>
  <si>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</si>
  <si>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</si>
  <si>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</si>
  <si>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</si>
  <si>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</si>
  <si>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</si>
  <si>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</si>
  <si>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</si>
  <si>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</si>
  <si>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</si>
  <si>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</si>
  <si>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</si>
  <si>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</si>
  <si>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</si>
  <si>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</si>
  <si>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</si>
  <si>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</si>
  <si>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</si>
  <si>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</si>
  <si>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</si>
  <si>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</si>
  <si>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</si>
  <si>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</si>
  <si>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</si>
  <si>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</si>
  <si>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</si>
  <si>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</si>
  <si>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</si>
  <si>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</si>
  <si>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</si>
  <si>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</si>
  <si>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</si>
  <si>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</si>
  <si>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</si>
  <si>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</si>
  <si>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</si>
  <si>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</si>
  <si>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</si>
  <si>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</si>
  <si>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</si>
  <si>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</si>
  <si>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</si>
  <si>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</si>
  <si>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</si>
  <si>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</si>
  <si>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</si>
  <si>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</si>
  <si>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</si>
  <si>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</si>
  <si>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</si>
  <si>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</si>
  <si>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</si>
  <si>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</si>
  <si>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</si>
  <si>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</si>
  <si>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</si>
  <si>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</si>
  <si>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Obras Públicas y Comunicaciones</t>
  </si>
  <si>
    <t>OFICINA PARA EL REORDENAMIENTO DEL TRANSPORTE</t>
  </si>
  <si>
    <t xml:space="preserve">     Enc. Int. Presupuesto Financiero                                                     Dir. Administrativo y Financiero</t>
  </si>
  <si>
    <t xml:space="preserve">           Licda. Kenny M. López G.                                                                 Lic. Domingo A. Paulino R.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</si>
  <si>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</si>
  <si>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Enc. Int. Presupuesto Financiero                                                                                                                           Dir. Administrativo y Financiero</t>
  </si>
  <si>
    <t xml:space="preserve">                                                                                                          Licda. Kenny M. López G.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</si>
  <si>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Lic. Domingo A. Paulino R.</t>
  </si>
  <si>
    <t xml:space="preserve">                                                                                                       Enc. Int. Presupuesto Financiero</t>
  </si>
  <si>
    <t xml:space="preserve">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</si>
</sst>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14548173467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39" fontId="3" fillId="2" borderId="2" xfId="0" applyNumberFormat="1" applyFont="1" applyFill="1" applyBorder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6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39" fontId="10" fillId="0" borderId="1" xfId="0" applyNumberFormat="1" applyFont="1" applyBorder="1"/>
    <xf numFmtId="4" fontId="10" fillId="0" borderId="0" xfId="0" applyNumberFormat="1" applyFont="1"/>
    <xf numFmtId="0" fontId="10" fillId="0" borderId="0" xfId="0" applyFont="1" applyAlignment="1">
      <alignment horizontal="left" indent="1"/>
    </xf>
    <xf numFmtId="4" fontId="10" fillId="0" borderId="11" xfId="0" applyNumberFormat="1" applyFont="1" applyBorder="1"/>
    <xf numFmtId="0" fontId="6" fillId="0" borderId="0" xfId="0" applyFont="1" applyAlignment="1">
      <alignment horizontal="left" indent="2"/>
    </xf>
    <xf numFmtId="4" fontId="6" fillId="0" borderId="0" xfId="0" applyNumberFormat="1" applyFont="1"/>
    <xf numFmtId="0" fontId="10" fillId="0" borderId="13" xfId="0" applyFont="1" applyBorder="1" applyAlignment="1">
      <alignment horizontal="left"/>
    </xf>
    <xf numFmtId="39" fontId="10" fillId="0" borderId="13" xfId="0" applyNumberFormat="1" applyFont="1" applyBorder="1"/>
    <xf numFmtId="4" fontId="10" fillId="0" borderId="13" xfId="0" applyNumberFormat="1" applyFont="1" applyBorder="1"/>
    <xf numFmtId="0" fontId="10" fillId="0" borderId="0" xfId="0" applyFont="1" applyBorder="1" applyAlignment="1">
      <alignment horizontal="left" indent="1"/>
    </xf>
    <xf numFmtId="4" fontId="10" fillId="0" borderId="0" xfId="0" applyNumberFormat="1" applyFont="1" applyBorder="1"/>
    <xf numFmtId="0" fontId="13" fillId="2" borderId="2" xfId="0" applyFont="1" applyFill="1" applyBorder="1" applyAlignment="1">
      <alignment vertical="center"/>
    </xf>
    <xf numFmtId="39" fontId="10" fillId="2" borderId="2" xfId="0" applyNumberFormat="1" applyFont="1" applyFill="1" applyBorder="1"/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3" borderId="3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39" fontId="10" fillId="0" borderId="12" xfId="0" applyNumberFormat="1" applyFont="1" applyFill="1" applyBorder="1"/>
    <xf numFmtId="0" fontId="12" fillId="0" borderId="0" xfId="0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43" fontId="13" fillId="2" borderId="3" xfId="1" applyFont="1" applyFill="1" applyBorder="1" applyAlignment="1">
      <alignment horizontal="center" vertical="center" wrapText="1"/>
    </xf>
    <xf numFmtId="43" fontId="13" fillId="2" borderId="4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180975</xdr:rowOff>
    </xdr:from>
    <xdr:to>
      <xdr:col>0</xdr:col>
      <xdr:colOff>1600200</xdr:colOff>
      <xdr:row>4</xdr:row>
      <xdr:rowOff>187325</xdr:rowOff>
    </xdr:to>
    <xdr:pic>
      <xdr:nvPicPr>
        <xdr:cNvPr id="6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6" y="561975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1009651</xdr:colOff>
      <xdr:row>2</xdr:row>
      <xdr:rowOff>190500</xdr:rowOff>
    </xdr:from>
    <xdr:to>
      <xdr:col>2</xdr:col>
      <xdr:colOff>996951</xdr:colOff>
      <xdr:row>4</xdr:row>
      <xdr:rowOff>139700</xdr:rowOff>
    </xdr:to>
    <xdr:pic>
      <xdr:nvPicPr>
        <xdr:cNvPr id="7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6" y="57150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781051</xdr:colOff>
      <xdr:row>2</xdr:row>
      <xdr:rowOff>142875</xdr:rowOff>
    </xdr:from>
    <xdr:to>
      <xdr:col>3</xdr:col>
      <xdr:colOff>0</xdr:colOff>
      <xdr:row>5</xdr:row>
      <xdr:rowOff>9525</xdr:rowOff>
    </xdr:to>
    <xdr:sp macro="" textlink="">
      <xdr:nvSpPr>
        <xdr:cNvPr id="16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7839076" y="523875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17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0" y="542925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180975</xdr:rowOff>
    </xdr:from>
    <xdr:to>
      <xdr:col>0</xdr:col>
      <xdr:colOff>1600200</xdr:colOff>
      <xdr:row>4</xdr:row>
      <xdr:rowOff>187325</xdr:rowOff>
    </xdr:to>
    <xdr:pic>
      <xdr:nvPicPr>
        <xdr:cNvPr id="18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1009651</xdr:colOff>
      <xdr:row>2</xdr:row>
      <xdr:rowOff>190500</xdr:rowOff>
    </xdr:from>
    <xdr:to>
      <xdr:col>2</xdr:col>
      <xdr:colOff>996951</xdr:colOff>
      <xdr:row>4</xdr:row>
      <xdr:rowOff>139700</xdr:rowOff>
    </xdr:to>
    <xdr:pic>
      <xdr:nvPicPr>
        <xdr:cNvPr id="19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6" y="57150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425452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11</xdr:col>
      <xdr:colOff>870859</xdr:colOff>
      <xdr:row>2</xdr:row>
      <xdr:rowOff>212271</xdr:rowOff>
    </xdr:from>
    <xdr:to>
      <xdr:col>13</xdr:col>
      <xdr:colOff>247198</xdr:colOff>
      <xdr:row>4</xdr:row>
      <xdr:rowOff>150585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0216" y="593271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</xdr:row>
      <xdr:rowOff>219075</xdr:rowOff>
    </xdr:from>
    <xdr:to>
      <xdr:col>0</xdr:col>
      <xdr:colOff>1619250</xdr:colOff>
      <xdr:row>5</xdr:row>
      <xdr:rowOff>10432</xdr:rowOff>
    </xdr:to>
    <xdr:pic>
      <xdr:nvPicPr>
        <xdr:cNvPr id="5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600075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1"/>
  <sheetViews>
    <sheetView showGridLines="0" view="pageBreakPreview" topLeftCell="A76" zoomScale="91" zoomScaleNormal="100" zoomScaleSheetLayoutView="91" workbookViewId="0">
      <selection activeCell="C69" sqref="C69"/>
    </sheetView>
  </sheetViews>
  <sheetFormatPr defaultColWidth="11.42578125" defaultRowHeight="15" x14ac:dyDescent="0.25"/>
  <cols>
    <col min="1" max="1" width="105.85546875" customWidth="1"/>
    <col min="2" max="2" width="17.5703125" customWidth="1"/>
    <col min="3" max="3" width="16.7109375" customWidth="1"/>
    <col min="5" max="5" width="16.28515625" bestFit="1" customWidth="1"/>
  </cols>
  <sheetData>
    <row r="3" spans="1:13" ht="28.5" customHeight="1" x14ac:dyDescent="0.25">
      <c r="A3" s="55" t="s">
        <v>98</v>
      </c>
      <c r="B3" s="56"/>
      <c r="C3" s="56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1" customHeight="1" x14ac:dyDescent="0.25">
      <c r="A4" s="53" t="s">
        <v>99</v>
      </c>
      <c r="B4" s="54"/>
      <c r="C4" s="54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62">
        <v>2021</v>
      </c>
      <c r="B5" s="63"/>
      <c r="C5" s="63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7" t="s">
        <v>76</v>
      </c>
      <c r="B6" s="58"/>
      <c r="C6" s="5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7" t="s">
        <v>77</v>
      </c>
      <c r="B7" s="58"/>
      <c r="C7" s="58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59" t="s">
        <v>66</v>
      </c>
      <c r="B9" s="60" t="s">
        <v>94</v>
      </c>
      <c r="C9" s="60" t="s">
        <v>93</v>
      </c>
    </row>
    <row r="10" spans="1:13" ht="23.25" customHeight="1" x14ac:dyDescent="0.25">
      <c r="A10" s="59"/>
      <c r="B10" s="61"/>
      <c r="C10" s="61"/>
    </row>
    <row r="11" spans="1:13" x14ac:dyDescent="0.25">
      <c r="A11" s="1" t="s">
        <v>0</v>
      </c>
      <c r="B11" s="14">
        <f>B12+B18+B28+B38+B47+B54+B64</f>
        <v>5674975615</v>
      </c>
      <c r="C11" s="14">
        <f>C12+C18+C28+C38+C47+C54+C64</f>
        <v>8524314608</v>
      </c>
    </row>
    <row r="12" spans="1:13" x14ac:dyDescent="0.25">
      <c r="A12" s="2" t="s">
        <v>1</v>
      </c>
      <c r="B12" s="13">
        <f t="shared" ref="B12:C12" si="0">SUM(B13:B17)</f>
        <v>1096382207</v>
      </c>
      <c r="C12" s="13">
        <f t="shared" si="0"/>
        <v>1102247249</v>
      </c>
    </row>
    <row r="13" spans="1:13" x14ac:dyDescent="0.25">
      <c r="A13" s="3" t="s">
        <v>2</v>
      </c>
      <c r="B13" s="12">
        <v>826865471</v>
      </c>
      <c r="C13" s="12">
        <v>883262355</v>
      </c>
    </row>
    <row r="14" spans="1:13" x14ac:dyDescent="0.25">
      <c r="A14" s="3" t="s">
        <v>3</v>
      </c>
      <c r="B14" s="12">
        <v>158769984</v>
      </c>
      <c r="C14" s="12">
        <v>100092142</v>
      </c>
    </row>
    <row r="15" spans="1:13" x14ac:dyDescent="0.25">
      <c r="A15" s="3" t="s">
        <v>4</v>
      </c>
      <c r="B15" s="12">
        <v>0</v>
      </c>
      <c r="C15" s="12">
        <v>0</v>
      </c>
    </row>
    <row r="16" spans="1:13" x14ac:dyDescent="0.25">
      <c r="A16" s="3" t="s">
        <v>5</v>
      </c>
      <c r="B16" s="12">
        <v>0</v>
      </c>
      <c r="C16" s="12">
        <v>0</v>
      </c>
    </row>
    <row r="17" spans="1:3" x14ac:dyDescent="0.25">
      <c r="A17" s="3" t="s">
        <v>6</v>
      </c>
      <c r="B17" s="12">
        <v>110746752</v>
      </c>
      <c r="C17" s="12">
        <v>118892752</v>
      </c>
    </row>
    <row r="18" spans="1:3" x14ac:dyDescent="0.25">
      <c r="A18" s="2" t="s">
        <v>7</v>
      </c>
      <c r="B18" s="13">
        <f>SUM(B19:B27)</f>
        <v>1768233690</v>
      </c>
      <c r="C18" s="13">
        <f t="shared" ref="C18" si="1">SUM(C19:C27)</f>
        <v>2077533867</v>
      </c>
    </row>
    <row r="19" spans="1:3" x14ac:dyDescent="0.25">
      <c r="A19" s="3" t="s">
        <v>8</v>
      </c>
      <c r="B19" s="12">
        <v>426441222</v>
      </c>
      <c r="C19" s="12">
        <v>533741399</v>
      </c>
    </row>
    <row r="20" spans="1:3" x14ac:dyDescent="0.25">
      <c r="A20" s="3" t="s">
        <v>9</v>
      </c>
      <c r="B20" s="12">
        <v>2000000</v>
      </c>
      <c r="C20" s="12">
        <v>5000000</v>
      </c>
    </row>
    <row r="21" spans="1:3" x14ac:dyDescent="0.25">
      <c r="A21" s="3" t="s">
        <v>10</v>
      </c>
      <c r="B21" s="12">
        <v>11923613</v>
      </c>
      <c r="C21" s="12">
        <v>4923613</v>
      </c>
    </row>
    <row r="22" spans="1:3" x14ac:dyDescent="0.25">
      <c r="A22" s="3" t="s">
        <v>11</v>
      </c>
      <c r="B22" s="12">
        <v>5900000</v>
      </c>
      <c r="C22" s="12">
        <v>4900000</v>
      </c>
    </row>
    <row r="23" spans="1:3" x14ac:dyDescent="0.25">
      <c r="A23" s="3" t="s">
        <v>12</v>
      </c>
      <c r="B23" s="12">
        <v>1000000</v>
      </c>
      <c r="C23" s="12">
        <v>11000000</v>
      </c>
    </row>
    <row r="24" spans="1:3" x14ac:dyDescent="0.25">
      <c r="A24" s="3" t="s">
        <v>13</v>
      </c>
      <c r="B24" s="12">
        <v>156000000</v>
      </c>
      <c r="C24" s="12">
        <v>198000000</v>
      </c>
    </row>
    <row r="25" spans="1:3" x14ac:dyDescent="0.25">
      <c r="A25" s="3" t="s">
        <v>14</v>
      </c>
      <c r="B25" s="12">
        <v>927000000</v>
      </c>
      <c r="C25" s="12">
        <v>947000000</v>
      </c>
    </row>
    <row r="26" spans="1:3" x14ac:dyDescent="0.25">
      <c r="A26" s="3" t="s">
        <v>15</v>
      </c>
      <c r="B26" s="12">
        <v>234968855</v>
      </c>
      <c r="C26" s="12">
        <v>370468855</v>
      </c>
    </row>
    <row r="27" spans="1:3" x14ac:dyDescent="0.25">
      <c r="A27" s="3" t="s">
        <v>16</v>
      </c>
      <c r="B27" s="12">
        <v>3000000</v>
      </c>
      <c r="C27" s="12">
        <v>2500000</v>
      </c>
    </row>
    <row r="28" spans="1:3" x14ac:dyDescent="0.25">
      <c r="A28" s="2" t="s">
        <v>17</v>
      </c>
      <c r="B28" s="13">
        <f t="shared" ref="B28:C28" si="2">SUM(B29:B37)</f>
        <v>210910593</v>
      </c>
      <c r="C28" s="13">
        <f t="shared" si="2"/>
        <v>200045551</v>
      </c>
    </row>
    <row r="29" spans="1:3" x14ac:dyDescent="0.25">
      <c r="A29" s="3" t="s">
        <v>18</v>
      </c>
      <c r="B29" s="12">
        <v>4100000</v>
      </c>
      <c r="C29" s="12">
        <v>4200000</v>
      </c>
    </row>
    <row r="30" spans="1:3" x14ac:dyDescent="0.25">
      <c r="A30" s="3" t="s">
        <v>19</v>
      </c>
      <c r="B30" s="12">
        <v>4100000</v>
      </c>
      <c r="C30" s="12">
        <v>4100000</v>
      </c>
    </row>
    <row r="31" spans="1:3" x14ac:dyDescent="0.25">
      <c r="A31" s="3" t="s">
        <v>20</v>
      </c>
      <c r="B31" s="12">
        <v>49500000</v>
      </c>
      <c r="C31" s="12">
        <v>49400000</v>
      </c>
    </row>
    <row r="32" spans="1:3" x14ac:dyDescent="0.25">
      <c r="A32" s="3" t="s">
        <v>21</v>
      </c>
      <c r="B32" s="12">
        <v>0</v>
      </c>
      <c r="C32" s="12">
        <v>0</v>
      </c>
    </row>
    <row r="33" spans="1:3" x14ac:dyDescent="0.25">
      <c r="A33" s="3" t="s">
        <v>22</v>
      </c>
      <c r="B33" s="12">
        <v>33000000</v>
      </c>
      <c r="C33" s="12">
        <v>33000000</v>
      </c>
    </row>
    <row r="34" spans="1:3" x14ac:dyDescent="0.25">
      <c r="A34" s="3" t="s">
        <v>23</v>
      </c>
      <c r="B34" s="12">
        <v>4500000</v>
      </c>
      <c r="C34" s="12">
        <v>4500000</v>
      </c>
    </row>
    <row r="35" spans="1:3" x14ac:dyDescent="0.25">
      <c r="A35" s="3" t="s">
        <v>24</v>
      </c>
      <c r="B35" s="12">
        <v>36200000</v>
      </c>
      <c r="C35" s="12">
        <v>31200000</v>
      </c>
    </row>
    <row r="36" spans="1:3" x14ac:dyDescent="0.25">
      <c r="A36" s="3" t="s">
        <v>25</v>
      </c>
      <c r="B36" s="12">
        <v>0</v>
      </c>
      <c r="C36" s="12">
        <v>0</v>
      </c>
    </row>
    <row r="37" spans="1:3" x14ac:dyDescent="0.25">
      <c r="A37" s="3" t="s">
        <v>26</v>
      </c>
      <c r="B37" s="12">
        <v>79510593</v>
      </c>
      <c r="C37" s="12">
        <v>73645551</v>
      </c>
    </row>
    <row r="38" spans="1:3" x14ac:dyDescent="0.25">
      <c r="A38" s="2" t="s">
        <v>27</v>
      </c>
      <c r="B38" s="13">
        <f t="shared" ref="B38:C38" si="3">SUM(B39:B47)</f>
        <v>300000</v>
      </c>
      <c r="C38" s="13">
        <f t="shared" si="3"/>
        <v>300000</v>
      </c>
    </row>
    <row r="39" spans="1:3" x14ac:dyDescent="0.25">
      <c r="A39" s="3" t="s">
        <v>28</v>
      </c>
      <c r="B39" s="12">
        <v>0</v>
      </c>
      <c r="C39" s="12">
        <v>0</v>
      </c>
    </row>
    <row r="40" spans="1:3" x14ac:dyDescent="0.25">
      <c r="A40" s="3" t="s">
        <v>29</v>
      </c>
      <c r="B40" s="12">
        <v>0</v>
      </c>
      <c r="C40" s="12">
        <v>0</v>
      </c>
    </row>
    <row r="41" spans="1:3" x14ac:dyDescent="0.25">
      <c r="A41" s="3" t="s">
        <v>30</v>
      </c>
      <c r="B41" s="12">
        <v>0</v>
      </c>
      <c r="C41" s="12">
        <v>0</v>
      </c>
    </row>
    <row r="42" spans="1:3" x14ac:dyDescent="0.25">
      <c r="A42" s="3" t="s">
        <v>31</v>
      </c>
      <c r="B42" s="12">
        <v>0</v>
      </c>
      <c r="C42" s="12">
        <v>0</v>
      </c>
    </row>
    <row r="43" spans="1:3" x14ac:dyDescent="0.25">
      <c r="A43" s="3" t="s">
        <v>32</v>
      </c>
      <c r="B43" s="12">
        <v>0</v>
      </c>
      <c r="C43" s="12">
        <v>0</v>
      </c>
    </row>
    <row r="44" spans="1:3" x14ac:dyDescent="0.25">
      <c r="A44" s="3" t="s">
        <v>33</v>
      </c>
      <c r="B44" s="12">
        <v>0</v>
      </c>
      <c r="C44" s="12">
        <v>0</v>
      </c>
    </row>
    <row r="45" spans="1:3" x14ac:dyDescent="0.25">
      <c r="A45" s="3" t="s">
        <v>34</v>
      </c>
      <c r="B45" s="12">
        <v>300000</v>
      </c>
      <c r="C45" s="12">
        <v>300000</v>
      </c>
    </row>
    <row r="46" spans="1:3" x14ac:dyDescent="0.25">
      <c r="A46" s="3" t="s">
        <v>35</v>
      </c>
      <c r="B46" s="12">
        <v>0</v>
      </c>
      <c r="C46" s="12">
        <v>0</v>
      </c>
    </row>
    <row r="47" spans="1:3" x14ac:dyDescent="0.25">
      <c r="A47" s="2" t="s">
        <v>36</v>
      </c>
      <c r="B47" s="13">
        <f t="shared" ref="B47:C47" si="4">SUM(B48:B53)</f>
        <v>0</v>
      </c>
      <c r="C47" s="13">
        <f t="shared" si="4"/>
        <v>0</v>
      </c>
    </row>
    <row r="48" spans="1:3" x14ac:dyDescent="0.25">
      <c r="A48" s="3" t="s">
        <v>37</v>
      </c>
      <c r="B48" s="12">
        <v>0</v>
      </c>
      <c r="C48" s="12">
        <v>0</v>
      </c>
    </row>
    <row r="49" spans="1:5" x14ac:dyDescent="0.25">
      <c r="A49" s="3" t="s">
        <v>38</v>
      </c>
      <c r="B49" s="12">
        <v>0</v>
      </c>
      <c r="C49" s="12">
        <v>0</v>
      </c>
    </row>
    <row r="50" spans="1:5" x14ac:dyDescent="0.25">
      <c r="A50" s="3" t="s">
        <v>39</v>
      </c>
      <c r="B50" s="12">
        <v>0</v>
      </c>
      <c r="C50" s="12">
        <v>0</v>
      </c>
    </row>
    <row r="51" spans="1:5" x14ac:dyDescent="0.25">
      <c r="A51" s="3" t="s">
        <v>40</v>
      </c>
      <c r="B51" s="12">
        <v>0</v>
      </c>
      <c r="C51" s="12">
        <v>0</v>
      </c>
    </row>
    <row r="52" spans="1:5" x14ac:dyDescent="0.25">
      <c r="A52" s="3" t="s">
        <v>41</v>
      </c>
      <c r="B52" s="12">
        <v>0</v>
      </c>
      <c r="C52" s="12">
        <v>0</v>
      </c>
    </row>
    <row r="53" spans="1:5" x14ac:dyDescent="0.25">
      <c r="A53" s="3" t="s">
        <v>42</v>
      </c>
      <c r="B53" s="12">
        <v>0</v>
      </c>
      <c r="C53" s="12">
        <v>0</v>
      </c>
    </row>
    <row r="54" spans="1:5" x14ac:dyDescent="0.25">
      <c r="A54" s="2" t="s">
        <v>43</v>
      </c>
      <c r="B54" s="13">
        <f t="shared" ref="B54" si="5">SUM(B55:B63)</f>
        <v>2257950932</v>
      </c>
      <c r="C54" s="13">
        <f>SUM(C55:C63)</f>
        <v>3016989749</v>
      </c>
      <c r="E54" s="13"/>
    </row>
    <row r="55" spans="1:5" x14ac:dyDescent="0.25">
      <c r="A55" s="3" t="s">
        <v>44</v>
      </c>
      <c r="B55" s="12">
        <v>22500000</v>
      </c>
      <c r="C55" s="12">
        <v>18600000</v>
      </c>
    </row>
    <row r="56" spans="1:5" x14ac:dyDescent="0.25">
      <c r="A56" s="3" t="s">
        <v>45</v>
      </c>
      <c r="B56" s="12">
        <v>0</v>
      </c>
      <c r="C56" s="12">
        <v>3000000</v>
      </c>
    </row>
    <row r="57" spans="1:5" x14ac:dyDescent="0.25">
      <c r="A57" s="3" t="s">
        <v>46</v>
      </c>
      <c r="B57" s="12">
        <v>1000000</v>
      </c>
      <c r="C57" s="12">
        <v>2000000</v>
      </c>
    </row>
    <row r="58" spans="1:5" x14ac:dyDescent="0.25">
      <c r="A58" s="3" t="s">
        <v>47</v>
      </c>
      <c r="B58" s="12">
        <v>2184950932</v>
      </c>
      <c r="C58" s="12">
        <v>2789189749</v>
      </c>
    </row>
    <row r="59" spans="1:5" x14ac:dyDescent="0.25">
      <c r="A59" s="3" t="s">
        <v>48</v>
      </c>
      <c r="B59" s="12">
        <v>37500000</v>
      </c>
      <c r="C59" s="12">
        <v>16000000</v>
      </c>
    </row>
    <row r="60" spans="1:5" x14ac:dyDescent="0.25">
      <c r="A60" s="3" t="s">
        <v>49</v>
      </c>
      <c r="B60" s="12">
        <v>1000000</v>
      </c>
      <c r="C60" s="12">
        <v>9200000</v>
      </c>
    </row>
    <row r="61" spans="1:5" x14ac:dyDescent="0.25">
      <c r="A61" s="3" t="s">
        <v>50</v>
      </c>
      <c r="B61" s="12">
        <v>0</v>
      </c>
      <c r="C61" s="12">
        <v>0</v>
      </c>
    </row>
    <row r="62" spans="1:5" x14ac:dyDescent="0.25">
      <c r="A62" s="3" t="s">
        <v>51</v>
      </c>
      <c r="B62" s="12">
        <v>10000000</v>
      </c>
      <c r="C62" s="12">
        <v>0</v>
      </c>
    </row>
    <row r="63" spans="1:5" x14ac:dyDescent="0.25">
      <c r="A63" s="3" t="s">
        <v>52</v>
      </c>
      <c r="B63" s="12">
        <v>1000000</v>
      </c>
      <c r="C63" s="12">
        <v>179000000</v>
      </c>
    </row>
    <row r="64" spans="1:5" x14ac:dyDescent="0.25">
      <c r="A64" s="2" t="s">
        <v>53</v>
      </c>
      <c r="B64" s="13">
        <f t="shared" ref="B64:C64" si="6">SUM(B65:B68)</f>
        <v>341198193</v>
      </c>
      <c r="C64" s="13">
        <f t="shared" si="6"/>
        <v>2127198192</v>
      </c>
    </row>
    <row r="65" spans="1:3" x14ac:dyDescent="0.25">
      <c r="A65" s="3" t="s">
        <v>54</v>
      </c>
      <c r="B65" s="12">
        <v>5000000</v>
      </c>
      <c r="C65" s="12">
        <v>14000000</v>
      </c>
    </row>
    <row r="66" spans="1:3" x14ac:dyDescent="0.25">
      <c r="A66" s="3" t="s">
        <v>55</v>
      </c>
      <c r="B66" s="12">
        <v>336198193</v>
      </c>
      <c r="C66" s="12">
        <v>2113198192</v>
      </c>
    </row>
    <row r="67" spans="1:3" x14ac:dyDescent="0.25">
      <c r="A67" s="3" t="s">
        <v>56</v>
      </c>
      <c r="B67" s="12">
        <v>0</v>
      </c>
      <c r="C67" s="12">
        <v>0</v>
      </c>
    </row>
    <row r="68" spans="1:3" x14ac:dyDescent="0.25">
      <c r="A68" s="3" t="s">
        <v>57</v>
      </c>
      <c r="B68" s="12">
        <v>0</v>
      </c>
      <c r="C68" s="12">
        <v>0</v>
      </c>
    </row>
    <row r="69" spans="1:3" x14ac:dyDescent="0.25">
      <c r="A69" s="2" t="s">
        <v>58</v>
      </c>
      <c r="B69" s="13">
        <f t="shared" ref="B69:C69" si="7">SUM(B70:B71)</f>
        <v>0</v>
      </c>
      <c r="C69" s="13">
        <f t="shared" si="7"/>
        <v>0</v>
      </c>
    </row>
    <row r="70" spans="1:3" x14ac:dyDescent="0.25">
      <c r="A70" s="3" t="s">
        <v>59</v>
      </c>
      <c r="B70" s="12">
        <v>0</v>
      </c>
      <c r="C70" s="12">
        <v>0</v>
      </c>
    </row>
    <row r="71" spans="1:3" x14ac:dyDescent="0.25">
      <c r="A71" s="3" t="s">
        <v>60</v>
      </c>
      <c r="B71" s="12">
        <v>0</v>
      </c>
      <c r="C71" s="12">
        <v>0</v>
      </c>
    </row>
    <row r="72" spans="1:3" x14ac:dyDescent="0.25">
      <c r="A72" s="2" t="s">
        <v>61</v>
      </c>
      <c r="B72" s="13">
        <f t="shared" ref="B72:C72" si="8">SUM(B73:B75)</f>
        <v>0</v>
      </c>
      <c r="C72" s="13">
        <f t="shared" si="8"/>
        <v>0</v>
      </c>
    </row>
    <row r="73" spans="1:3" x14ac:dyDescent="0.25">
      <c r="A73" s="3" t="s">
        <v>62</v>
      </c>
      <c r="B73" s="12">
        <v>0</v>
      </c>
      <c r="C73" s="12">
        <v>0</v>
      </c>
    </row>
    <row r="74" spans="1:3" x14ac:dyDescent="0.25">
      <c r="A74" s="3" t="s">
        <v>63</v>
      </c>
      <c r="B74" s="12">
        <v>0</v>
      </c>
      <c r="C74" s="12">
        <v>0</v>
      </c>
    </row>
    <row r="75" spans="1:3" x14ac:dyDescent="0.25">
      <c r="A75" s="3" t="s">
        <v>64</v>
      </c>
      <c r="B75" s="12">
        <v>0</v>
      </c>
      <c r="C75" s="12">
        <v>0</v>
      </c>
    </row>
    <row r="76" spans="1:3" x14ac:dyDescent="0.25">
      <c r="A76" s="1" t="s">
        <v>67</v>
      </c>
      <c r="B76" s="14">
        <f t="shared" ref="B76:C76" si="9">B77+B80+B83</f>
        <v>0</v>
      </c>
      <c r="C76" s="14">
        <f t="shared" si="9"/>
        <v>0</v>
      </c>
    </row>
    <row r="77" spans="1:3" x14ac:dyDescent="0.25">
      <c r="A77" s="2" t="s">
        <v>68</v>
      </c>
      <c r="B77" s="13">
        <f t="shared" ref="B77:C77" si="10">SUM(B78:B79)</f>
        <v>0</v>
      </c>
      <c r="C77" s="13">
        <f t="shared" si="10"/>
        <v>0</v>
      </c>
    </row>
    <row r="78" spans="1:3" x14ac:dyDescent="0.25">
      <c r="A78" s="3" t="s">
        <v>69</v>
      </c>
      <c r="B78" s="12">
        <v>0</v>
      </c>
      <c r="C78" s="12">
        <v>0</v>
      </c>
    </row>
    <row r="79" spans="1:3" x14ac:dyDescent="0.25">
      <c r="A79" s="3" t="s">
        <v>70</v>
      </c>
      <c r="B79" s="12">
        <v>0</v>
      </c>
      <c r="C79" s="12">
        <v>0</v>
      </c>
    </row>
    <row r="80" spans="1:3" x14ac:dyDescent="0.25">
      <c r="A80" s="2" t="s">
        <v>71</v>
      </c>
      <c r="B80" s="13">
        <f t="shared" ref="B80:C80" si="11">SUM(B81:B82)</f>
        <v>0</v>
      </c>
      <c r="C80" s="13">
        <f t="shared" si="11"/>
        <v>0</v>
      </c>
    </row>
    <row r="81" spans="1:3" x14ac:dyDescent="0.25">
      <c r="A81" s="3" t="s">
        <v>72</v>
      </c>
      <c r="B81" s="12">
        <v>0</v>
      </c>
      <c r="C81" s="12">
        <v>0</v>
      </c>
    </row>
    <row r="82" spans="1:3" x14ac:dyDescent="0.25">
      <c r="A82" s="3" t="s">
        <v>73</v>
      </c>
      <c r="B82" s="12">
        <v>0</v>
      </c>
      <c r="C82" s="12">
        <v>0</v>
      </c>
    </row>
    <row r="83" spans="1:3" x14ac:dyDescent="0.25">
      <c r="A83" s="2" t="s">
        <v>74</v>
      </c>
      <c r="B83" s="13">
        <f t="shared" ref="B83:C83" si="12">SUM(B84)</f>
        <v>0</v>
      </c>
      <c r="C83" s="13">
        <f t="shared" si="12"/>
        <v>0</v>
      </c>
    </row>
    <row r="84" spans="1:3" x14ac:dyDescent="0.25">
      <c r="A84" s="3" t="s">
        <v>75</v>
      </c>
      <c r="B84" s="12">
        <v>0</v>
      </c>
      <c r="C84" s="12">
        <v>0</v>
      </c>
    </row>
    <row r="85" spans="1:3" x14ac:dyDescent="0.25">
      <c r="A85" s="4" t="s">
        <v>65</v>
      </c>
      <c r="B85" s="15">
        <f>B11+B76</f>
        <v>5674975615</v>
      </c>
      <c r="C85" s="15">
        <f>C11+C76</f>
        <v>8524314608</v>
      </c>
    </row>
    <row r="87" spans="1:3" ht="15.75" thickBot="1" x14ac:dyDescent="0.3"/>
    <row r="88" spans="1:3" ht="26.25" customHeight="1" thickBot="1" x14ac:dyDescent="0.3">
      <c r="A88" s="11" t="s">
        <v>95</v>
      </c>
    </row>
    <row r="89" spans="1:3" ht="33.75" customHeight="1" thickBot="1" x14ac:dyDescent="0.3">
      <c r="A89" s="9" t="s">
        <v>96</v>
      </c>
    </row>
    <row r="90" spans="1:3" ht="60.75" thickBot="1" x14ac:dyDescent="0.3">
      <c r="A90" s="10" t="s">
        <v>97</v>
      </c>
    </row>
    <row r="100" spans="1:14" s="19" customFormat="1" ht="23.25" x14ac:dyDescent="0.35">
      <c r="A100" s="17" t="s">
        <v>101</v>
      </c>
      <c r="B100" s="24"/>
      <c r="C100" s="24"/>
      <c r="D100" s="16"/>
      <c r="E100" s="16"/>
      <c r="F100" s="16"/>
      <c r="G100" s="16"/>
      <c r="H100" s="16"/>
      <c r="I100" s="16"/>
      <c r="J100" s="17"/>
      <c r="K100" s="18"/>
      <c r="L100" s="18"/>
      <c r="M100" s="18"/>
      <c r="N100" s="18"/>
    </row>
    <row r="101" spans="1:14" s="19" customFormat="1" ht="23.25" x14ac:dyDescent="0.35">
      <c r="A101" s="22" t="s">
        <v>100</v>
      </c>
      <c r="B101" s="25"/>
      <c r="C101" s="25"/>
      <c r="D101" s="21"/>
      <c r="E101" s="20"/>
      <c r="F101" s="20"/>
      <c r="G101" s="20"/>
      <c r="H101" s="20"/>
      <c r="I101" s="20"/>
      <c r="J101" s="22"/>
      <c r="K101" s="23"/>
      <c r="L101" s="23"/>
      <c r="M101" s="23"/>
      <c r="N101" s="23"/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rintOptions horizontalCentered="1"/>
  <pageMargins left="0.45" right="0.45" top="0.75" bottom="0.75" header="0.3" footer="0.3"/>
  <pageSetup scale="65" fitToWidth="0" fitToHeight="0" orientation="portrait" r:id="rId1"/>
  <headerFooter>
    <oddFooter>&amp;R&amp;P/&amp;N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0"/>
  <sheetViews>
    <sheetView showGridLines="0" tabSelected="1" view="pageBreakPreview" zoomScale="87" zoomScaleNormal="100" zoomScaleSheetLayoutView="87" workbookViewId="0">
      <selection activeCell="A27" sqref="A27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7109375" bestFit="1" customWidth="1"/>
    <col min="4" max="4" width="15.42578125" bestFit="1" customWidth="1"/>
    <col min="5" max="11" width="16.5703125" bestFit="1" customWidth="1"/>
    <col min="12" max="15" width="11.5703125" bestFit="1" customWidth="1"/>
    <col min="16" max="16" width="18.42578125" bestFit="1" customWidth="1"/>
  </cols>
  <sheetData>
    <row r="3" spans="1:16" ht="28.5" customHeight="1" x14ac:dyDescent="0.25">
      <c r="A3" s="55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21" customHeight="1" x14ac:dyDescent="0.25">
      <c r="A4" s="53" t="s">
        <v>99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5.75" x14ac:dyDescent="0.25">
      <c r="A5" s="62">
        <v>2021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5.75" customHeight="1" x14ac:dyDescent="0.25">
      <c r="A6" s="57" t="s">
        <v>92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.75" customHeight="1" x14ac:dyDescent="0.25">
      <c r="A7" s="58" t="s">
        <v>77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9" spans="1:16" s="19" customFormat="1" ht="25.5" customHeight="1" x14ac:dyDescent="0.25">
      <c r="A9" s="67" t="s">
        <v>66</v>
      </c>
      <c r="B9" s="68" t="s">
        <v>94</v>
      </c>
      <c r="C9" s="68" t="s">
        <v>93</v>
      </c>
      <c r="D9" s="64" t="s">
        <v>91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</row>
    <row r="10" spans="1:16" s="19" customFormat="1" ht="15.75" x14ac:dyDescent="0.25">
      <c r="A10" s="67"/>
      <c r="B10" s="69"/>
      <c r="C10" s="69"/>
      <c r="D10" s="46" t="s">
        <v>79</v>
      </c>
      <c r="E10" s="46" t="s">
        <v>80</v>
      </c>
      <c r="F10" s="46" t="s">
        <v>81</v>
      </c>
      <c r="G10" s="46" t="s">
        <v>82</v>
      </c>
      <c r="H10" s="47" t="s">
        <v>83</v>
      </c>
      <c r="I10" s="46" t="s">
        <v>84</v>
      </c>
      <c r="J10" s="47" t="s">
        <v>85</v>
      </c>
      <c r="K10" s="46" t="s">
        <v>86</v>
      </c>
      <c r="L10" s="46" t="s">
        <v>87</v>
      </c>
      <c r="M10" s="46" t="s">
        <v>88</v>
      </c>
      <c r="N10" s="46" t="s">
        <v>89</v>
      </c>
      <c r="O10" s="47" t="s">
        <v>90</v>
      </c>
      <c r="P10" s="46" t="s">
        <v>78</v>
      </c>
    </row>
    <row r="11" spans="1:16" s="19" customFormat="1" ht="15.75" x14ac:dyDescent="0.25">
      <c r="A11" s="29" t="s">
        <v>0</v>
      </c>
      <c r="B11" s="30">
        <f>B12+B18+B28+B38+B47+B54+B64</f>
        <v>5674975615</v>
      </c>
      <c r="C11" s="14">
        <f>C12+C18+C28+C38+C47+C54+C64</f>
        <v>8524314608</v>
      </c>
      <c r="D11" s="30">
        <f t="shared" ref="D11" si="0">D12+D18+D28+D38+D47+D54+D64</f>
        <v>73951480.930000007</v>
      </c>
      <c r="E11" s="30">
        <f t="shared" ref="E11" si="1">E12+E18+E28+E38+E47+E54+E64</f>
        <v>128307169.49000001</v>
      </c>
      <c r="F11" s="30">
        <f t="shared" ref="F11" si="2">F12+F18+F28+F38+F47+F54+F64</f>
        <v>371280741.89999992</v>
      </c>
      <c r="G11" s="30">
        <f t="shared" ref="G11" si="3">G12+G18+G28+G38+G47+G54+G64</f>
        <v>446320731.02000004</v>
      </c>
      <c r="H11" s="30">
        <f t="shared" ref="H11" si="4">H12+H18+H28+H38+H47+H54+H64</f>
        <v>223611232.30000001</v>
      </c>
      <c r="I11" s="30">
        <f t="shared" ref="I11" si="5">I12+I18+I28+I38+I47+I54+I64</f>
        <v>354524185.20000005</v>
      </c>
      <c r="J11" s="30">
        <f t="shared" ref="J11" si="6">J12+J18+J28+J38+J47+J54+J64</f>
        <v>302002572.69000006</v>
      </c>
      <c r="K11" s="30">
        <f t="shared" ref="K11" si="7">K12+K18+K28+K38+K47+K54+K64</f>
        <v>349099681.01999998</v>
      </c>
      <c r="L11" s="30">
        <f t="shared" ref="L11" si="8">L12+L18+L28+L38+L47+L54+L64</f>
        <v>0</v>
      </c>
      <c r="M11" s="30">
        <f t="shared" ref="M11" si="9">M12+M18+M28+M38+M47+M54+M64</f>
        <v>0</v>
      </c>
      <c r="N11" s="30">
        <f t="shared" ref="N11" si="10">N12+N18+N28+N38+N47+N54+N64</f>
        <v>0</v>
      </c>
      <c r="O11" s="30">
        <f t="shared" ref="O11" si="11">O12+O18+O28+O38+O47+O54+O64</f>
        <v>0</v>
      </c>
      <c r="P11" s="31">
        <f>SUM(D11:O11)</f>
        <v>2249097794.5500002</v>
      </c>
    </row>
    <row r="12" spans="1:16" s="19" customFormat="1" ht="15.75" x14ac:dyDescent="0.25">
      <c r="A12" s="32" t="s">
        <v>1</v>
      </c>
      <c r="B12" s="31">
        <f t="shared" ref="B12:D12" si="12">SUM(B13:B17)</f>
        <v>1096382207</v>
      </c>
      <c r="C12" s="13">
        <f t="shared" ref="C12" si="13">SUM(C13:C17)</f>
        <v>1102247249</v>
      </c>
      <c r="D12" s="31">
        <f t="shared" si="12"/>
        <v>73905095.930000007</v>
      </c>
      <c r="E12" s="31">
        <f t="shared" ref="E12" si="14">SUM(E13:E17)</f>
        <v>79715292.879999995</v>
      </c>
      <c r="F12" s="31">
        <f t="shared" ref="F12" si="15">SUM(F13:F17)</f>
        <v>78963928.439999998</v>
      </c>
      <c r="G12" s="31">
        <f t="shared" ref="G12" si="16">SUM(G13:G17)</f>
        <v>89467256</v>
      </c>
      <c r="H12" s="31">
        <f t="shared" ref="H12" si="17">SUM(H13:H17)</f>
        <v>77172688.579999998</v>
      </c>
      <c r="I12" s="31">
        <f t="shared" ref="I12" si="18">SUM(I13:I17)</f>
        <v>75660971.170000002</v>
      </c>
      <c r="J12" s="31">
        <f>SUM(J13:J17)</f>
        <v>75154810.430000007</v>
      </c>
      <c r="K12" s="31">
        <f t="shared" ref="K12" si="19">SUM(K13:K17)</f>
        <v>111510743.98999999</v>
      </c>
      <c r="L12" s="31">
        <f t="shared" ref="L12" si="20">SUM(L13:L17)</f>
        <v>0</v>
      </c>
      <c r="M12" s="31">
        <f t="shared" ref="M12" si="21">SUM(M13:M17)</f>
        <v>0</v>
      </c>
      <c r="N12" s="31">
        <f t="shared" ref="N12" si="22">SUM(N13:N17)</f>
        <v>0</v>
      </c>
      <c r="O12" s="31">
        <f t="shared" ref="O12" si="23">SUM(O13:O17)</f>
        <v>0</v>
      </c>
      <c r="P12" s="33">
        <f>SUM(D12:O12)</f>
        <v>661550787.42000008</v>
      </c>
    </row>
    <row r="13" spans="1:16" s="19" customFormat="1" ht="15.75" x14ac:dyDescent="0.25">
      <c r="A13" s="34" t="s">
        <v>2</v>
      </c>
      <c r="B13" s="35">
        <v>826865471</v>
      </c>
      <c r="C13" s="12">
        <v>883262355</v>
      </c>
      <c r="D13" s="35">
        <v>64261800</v>
      </c>
      <c r="E13" s="35">
        <v>63943500</v>
      </c>
      <c r="F13" s="35">
        <v>66000808.329999998</v>
      </c>
      <c r="G13" s="35">
        <v>76898453.269999996</v>
      </c>
      <c r="H13" s="35">
        <v>64313017.829999998</v>
      </c>
      <c r="I13" s="35">
        <v>63385045.219999999</v>
      </c>
      <c r="J13" s="35">
        <v>62660181.100000001</v>
      </c>
      <c r="K13" s="35">
        <v>97871061.849999994</v>
      </c>
      <c r="L13" s="35">
        <v>0</v>
      </c>
      <c r="M13" s="35">
        <v>0</v>
      </c>
      <c r="N13" s="35">
        <v>0</v>
      </c>
      <c r="O13" s="35">
        <v>0</v>
      </c>
      <c r="P13" s="31">
        <f t="shared" ref="P13:P75" si="24">SUM(D13:O13)</f>
        <v>559333867.60000002</v>
      </c>
    </row>
    <row r="14" spans="1:16" s="19" customFormat="1" ht="15.75" x14ac:dyDescent="0.25">
      <c r="A14" s="34" t="s">
        <v>3</v>
      </c>
      <c r="B14" s="35">
        <v>158769984</v>
      </c>
      <c r="C14" s="12">
        <v>100092142</v>
      </c>
      <c r="D14" s="35">
        <v>0</v>
      </c>
      <c r="E14" s="35">
        <v>6180050</v>
      </c>
      <c r="F14" s="35">
        <v>3062025</v>
      </c>
      <c r="G14" s="35">
        <v>3076025</v>
      </c>
      <c r="H14" s="35">
        <v>3045025</v>
      </c>
      <c r="I14" s="35">
        <v>3045025</v>
      </c>
      <c r="J14" s="35">
        <v>3055025</v>
      </c>
      <c r="K14" s="35">
        <v>3058025</v>
      </c>
      <c r="L14" s="35">
        <v>0</v>
      </c>
      <c r="M14" s="35">
        <v>0</v>
      </c>
      <c r="N14" s="35">
        <v>0</v>
      </c>
      <c r="O14" s="35">
        <v>0</v>
      </c>
      <c r="P14" s="31">
        <f t="shared" si="24"/>
        <v>24521200</v>
      </c>
    </row>
    <row r="15" spans="1:16" s="19" customFormat="1" ht="15.75" x14ac:dyDescent="0.25">
      <c r="A15" s="34" t="s">
        <v>4</v>
      </c>
      <c r="B15" s="35">
        <v>0</v>
      </c>
      <c r="C15" s="12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1">
        <f t="shared" si="24"/>
        <v>0</v>
      </c>
    </row>
    <row r="16" spans="1:16" s="19" customFormat="1" ht="15.75" x14ac:dyDescent="0.25">
      <c r="A16" s="34" t="s">
        <v>5</v>
      </c>
      <c r="B16" s="35">
        <v>0</v>
      </c>
      <c r="C16" s="12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1">
        <f t="shared" si="24"/>
        <v>0</v>
      </c>
    </row>
    <row r="17" spans="1:16" s="19" customFormat="1" ht="15.75" x14ac:dyDescent="0.25">
      <c r="A17" s="34" t="s">
        <v>6</v>
      </c>
      <c r="B17" s="35">
        <v>110746752</v>
      </c>
      <c r="C17" s="12">
        <v>118892752</v>
      </c>
      <c r="D17" s="35">
        <v>9643295.9299999997</v>
      </c>
      <c r="E17" s="35">
        <v>9591742.8800000008</v>
      </c>
      <c r="F17" s="35">
        <v>9901095.1099999994</v>
      </c>
      <c r="G17" s="35">
        <v>9492777.7300000004</v>
      </c>
      <c r="H17" s="35">
        <v>9814645.75</v>
      </c>
      <c r="I17" s="35">
        <v>9230900.9499999993</v>
      </c>
      <c r="J17" s="35">
        <v>9439604.3300000001</v>
      </c>
      <c r="K17" s="35">
        <v>10581657.140000001</v>
      </c>
      <c r="L17" s="35">
        <v>0</v>
      </c>
      <c r="M17" s="35">
        <v>0</v>
      </c>
      <c r="N17" s="35">
        <v>0</v>
      </c>
      <c r="O17" s="35">
        <v>0</v>
      </c>
      <c r="P17" s="31">
        <f t="shared" si="24"/>
        <v>77695719.820000008</v>
      </c>
    </row>
    <row r="18" spans="1:16" s="19" customFormat="1" ht="15.75" x14ac:dyDescent="0.25">
      <c r="A18" s="32" t="s">
        <v>7</v>
      </c>
      <c r="B18" s="31">
        <f>SUM(B19:B27)</f>
        <v>1768233690</v>
      </c>
      <c r="C18" s="13">
        <f t="shared" ref="C18" si="25">SUM(C19:C27)</f>
        <v>2077533867</v>
      </c>
      <c r="D18" s="31">
        <f t="shared" ref="D18" si="26">SUM(D19:D27)</f>
        <v>46385</v>
      </c>
      <c r="E18" s="31">
        <f t="shared" ref="E18" si="27">SUM(E19:E27)</f>
        <v>41845728.68</v>
      </c>
      <c r="F18" s="31">
        <f t="shared" ref="F18" si="28">SUM(F19:F27)</f>
        <v>255800591.86999997</v>
      </c>
      <c r="G18" s="31">
        <f t="shared" ref="G18" si="29">SUM(G19:G27)</f>
        <v>336753008.53000003</v>
      </c>
      <c r="H18" s="31">
        <f t="shared" ref="H18" si="30">SUM(H19:H27)</f>
        <v>137947189.15000001</v>
      </c>
      <c r="I18" s="31">
        <f t="shared" ref="I18" si="31">SUM(I19:I27)</f>
        <v>272342912.69</v>
      </c>
      <c r="J18" s="31">
        <f>SUM(J19:J27)</f>
        <v>221775836.66</v>
      </c>
      <c r="K18" s="31">
        <f t="shared" ref="K18" si="32">SUM(K19:K27)</f>
        <v>219646956.58000001</v>
      </c>
      <c r="L18" s="31">
        <f t="shared" ref="L18" si="33">SUM(L19:L27)</f>
        <v>0</v>
      </c>
      <c r="M18" s="31">
        <f t="shared" ref="M18" si="34">SUM(M19:M27)</f>
        <v>0</v>
      </c>
      <c r="N18" s="31">
        <f t="shared" ref="N18" si="35">SUM(N19:N27)</f>
        <v>0</v>
      </c>
      <c r="O18" s="31">
        <f t="shared" ref="O18" si="36">SUM(O19:O27)</f>
        <v>0</v>
      </c>
      <c r="P18" s="31">
        <f t="shared" si="24"/>
        <v>1486158609.1599998</v>
      </c>
    </row>
    <row r="19" spans="1:16" s="19" customFormat="1" ht="15.75" x14ac:dyDescent="0.25">
      <c r="A19" s="34" t="s">
        <v>8</v>
      </c>
      <c r="B19" s="35">
        <v>426441222</v>
      </c>
      <c r="C19" s="12">
        <v>533741399</v>
      </c>
      <c r="D19" s="35">
        <v>46385</v>
      </c>
      <c r="E19" s="35">
        <v>41845728.68</v>
      </c>
      <c r="F19" s="35">
        <v>43157664.259999998</v>
      </c>
      <c r="G19" s="35">
        <v>80815895.049999997</v>
      </c>
      <c r="H19" s="35">
        <v>869684.62</v>
      </c>
      <c r="I19" s="35">
        <v>95872946.980000004</v>
      </c>
      <c r="J19" s="35">
        <v>45534586.350000001</v>
      </c>
      <c r="K19" s="35">
        <v>44852646.700000003</v>
      </c>
      <c r="L19" s="35">
        <v>0</v>
      </c>
      <c r="M19" s="35">
        <v>0</v>
      </c>
      <c r="N19" s="35">
        <v>0</v>
      </c>
      <c r="O19" s="35">
        <v>0</v>
      </c>
      <c r="P19" s="31">
        <f t="shared" si="24"/>
        <v>352995537.64000005</v>
      </c>
    </row>
    <row r="20" spans="1:16" s="19" customFormat="1" ht="15.75" x14ac:dyDescent="0.25">
      <c r="A20" s="34" t="s">
        <v>9</v>
      </c>
      <c r="B20" s="35">
        <v>2000000</v>
      </c>
      <c r="C20" s="12">
        <v>5000000</v>
      </c>
      <c r="D20" s="35">
        <v>0</v>
      </c>
      <c r="E20" s="35">
        <v>0</v>
      </c>
      <c r="F20" s="35">
        <v>87626.4</v>
      </c>
      <c r="G20" s="35">
        <v>68171.25</v>
      </c>
      <c r="H20" s="35">
        <v>313258.40000000002</v>
      </c>
      <c r="I20" s="35">
        <v>581070.35</v>
      </c>
      <c r="J20" s="35">
        <v>112752.8</v>
      </c>
      <c r="K20" s="35">
        <v>752796.62</v>
      </c>
      <c r="L20" s="35">
        <v>0</v>
      </c>
      <c r="M20" s="35">
        <v>0</v>
      </c>
      <c r="N20" s="35">
        <v>0</v>
      </c>
      <c r="O20" s="35">
        <v>0</v>
      </c>
      <c r="P20" s="31">
        <f t="shared" si="24"/>
        <v>1915675.8199999998</v>
      </c>
    </row>
    <row r="21" spans="1:16" s="19" customFormat="1" ht="15.75" x14ac:dyDescent="0.25">
      <c r="A21" s="34" t="s">
        <v>10</v>
      </c>
      <c r="B21" s="35">
        <v>11923613</v>
      </c>
      <c r="C21" s="12">
        <v>4923613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1">
        <f t="shared" si="24"/>
        <v>0</v>
      </c>
    </row>
    <row r="22" spans="1:16" s="19" customFormat="1" ht="15.75" x14ac:dyDescent="0.25">
      <c r="A22" s="34" t="s">
        <v>11</v>
      </c>
      <c r="B22" s="35">
        <v>5900000</v>
      </c>
      <c r="C22" s="12">
        <v>4900000</v>
      </c>
      <c r="D22" s="35">
        <v>0</v>
      </c>
      <c r="E22" s="35">
        <v>0</v>
      </c>
      <c r="F22" s="35">
        <v>0</v>
      </c>
      <c r="G22" s="35">
        <v>253335.11</v>
      </c>
      <c r="H22" s="35">
        <v>0</v>
      </c>
      <c r="I22" s="35">
        <v>239131.38</v>
      </c>
      <c r="J22" s="35">
        <v>0</v>
      </c>
      <c r="K22" s="35">
        <v>176966.32</v>
      </c>
      <c r="L22" s="35">
        <v>0</v>
      </c>
      <c r="M22" s="35">
        <v>0</v>
      </c>
      <c r="N22" s="35">
        <v>0</v>
      </c>
      <c r="O22" s="35">
        <v>0</v>
      </c>
      <c r="P22" s="31">
        <f t="shared" si="24"/>
        <v>669432.81000000006</v>
      </c>
    </row>
    <row r="23" spans="1:16" s="19" customFormat="1" ht="15.75" x14ac:dyDescent="0.25">
      <c r="A23" s="34" t="s">
        <v>12</v>
      </c>
      <c r="B23" s="35">
        <v>1000000</v>
      </c>
      <c r="C23" s="12">
        <v>11000000</v>
      </c>
      <c r="D23" s="35">
        <v>0</v>
      </c>
      <c r="E23" s="35">
        <v>0</v>
      </c>
      <c r="F23" s="35">
        <v>905182.44</v>
      </c>
      <c r="G23" s="35">
        <v>239423.48</v>
      </c>
      <c r="H23" s="35">
        <v>239423.48</v>
      </c>
      <c r="I23" s="35">
        <v>330228.58</v>
      </c>
      <c r="J23" s="35">
        <v>4221772.3099999996</v>
      </c>
      <c r="K23" s="35">
        <v>172663.6</v>
      </c>
      <c r="L23" s="35">
        <v>0</v>
      </c>
      <c r="M23" s="35">
        <v>0</v>
      </c>
      <c r="N23" s="35">
        <v>0</v>
      </c>
      <c r="O23" s="35">
        <v>0</v>
      </c>
      <c r="P23" s="31">
        <f t="shared" si="24"/>
        <v>6108693.8899999987</v>
      </c>
    </row>
    <row r="24" spans="1:16" s="19" customFormat="1" ht="15.75" x14ac:dyDescent="0.25">
      <c r="A24" s="34" t="s">
        <v>13</v>
      </c>
      <c r="B24" s="35">
        <v>156000000</v>
      </c>
      <c r="C24" s="12">
        <v>198000000</v>
      </c>
      <c r="D24" s="35">
        <v>0</v>
      </c>
      <c r="E24" s="35">
        <v>0</v>
      </c>
      <c r="F24" s="35">
        <v>55115966.549999997</v>
      </c>
      <c r="G24" s="35">
        <v>106318125.55</v>
      </c>
      <c r="H24" s="35">
        <v>0</v>
      </c>
      <c r="I24" s="35">
        <v>3262574.73</v>
      </c>
      <c r="J24" s="35">
        <v>0</v>
      </c>
      <c r="K24" s="35">
        <v>139541.76999999999</v>
      </c>
      <c r="L24" s="35">
        <v>0</v>
      </c>
      <c r="M24" s="35">
        <v>0</v>
      </c>
      <c r="N24" s="35">
        <v>0</v>
      </c>
      <c r="O24" s="35">
        <v>0</v>
      </c>
      <c r="P24" s="31">
        <f t="shared" si="24"/>
        <v>164836208.59999999</v>
      </c>
    </row>
    <row r="25" spans="1:16" s="19" customFormat="1" ht="15.75" x14ac:dyDescent="0.25">
      <c r="A25" s="34" t="s">
        <v>14</v>
      </c>
      <c r="B25" s="35">
        <v>927000000</v>
      </c>
      <c r="C25" s="12">
        <v>947000000</v>
      </c>
      <c r="D25" s="35">
        <v>0</v>
      </c>
      <c r="E25" s="35">
        <v>0</v>
      </c>
      <c r="F25" s="35">
        <v>142680765.37</v>
      </c>
      <c r="G25" s="35">
        <v>136806422.65000001</v>
      </c>
      <c r="H25" s="35">
        <v>123611296.66</v>
      </c>
      <c r="I25" s="35">
        <v>147932115.77000001</v>
      </c>
      <c r="J25" s="35">
        <v>61272591.609999999</v>
      </c>
      <c r="K25" s="35">
        <v>156415137.41999999</v>
      </c>
      <c r="L25" s="35">
        <v>0</v>
      </c>
      <c r="M25" s="35">
        <v>0</v>
      </c>
      <c r="N25" s="35">
        <v>0</v>
      </c>
      <c r="O25" s="35">
        <v>0</v>
      </c>
      <c r="P25" s="31">
        <f t="shared" si="24"/>
        <v>768718329.4799999</v>
      </c>
    </row>
    <row r="26" spans="1:16" s="19" customFormat="1" ht="15.75" x14ac:dyDescent="0.25">
      <c r="A26" s="34" t="s">
        <v>15</v>
      </c>
      <c r="B26" s="35">
        <v>234968855</v>
      </c>
      <c r="C26" s="12">
        <v>370468855</v>
      </c>
      <c r="D26" s="35">
        <v>0</v>
      </c>
      <c r="E26" s="35">
        <v>0</v>
      </c>
      <c r="F26" s="35">
        <v>13760461.85</v>
      </c>
      <c r="G26" s="35">
        <v>12197086.439999999</v>
      </c>
      <c r="H26" s="35">
        <v>12913525.99</v>
      </c>
      <c r="I26" s="35">
        <v>24124844.899999999</v>
      </c>
      <c r="J26" s="35">
        <v>110634133.59</v>
      </c>
      <c r="K26" s="35">
        <v>17137204.149999999</v>
      </c>
      <c r="L26" s="35">
        <v>0</v>
      </c>
      <c r="M26" s="35">
        <v>0</v>
      </c>
      <c r="N26" s="35">
        <v>0</v>
      </c>
      <c r="O26" s="35">
        <v>0</v>
      </c>
      <c r="P26" s="31">
        <f t="shared" si="24"/>
        <v>190767256.92000002</v>
      </c>
    </row>
    <row r="27" spans="1:16" s="19" customFormat="1" ht="15.75" x14ac:dyDescent="0.25">
      <c r="A27" s="34" t="s">
        <v>16</v>
      </c>
      <c r="B27" s="35">
        <v>3000000</v>
      </c>
      <c r="C27" s="12">
        <v>2500000</v>
      </c>
      <c r="D27" s="35">
        <v>0</v>
      </c>
      <c r="E27" s="35">
        <v>0</v>
      </c>
      <c r="F27" s="35">
        <v>92925</v>
      </c>
      <c r="G27" s="35">
        <v>54549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1">
        <f t="shared" si="24"/>
        <v>147474</v>
      </c>
    </row>
    <row r="28" spans="1:16" s="19" customFormat="1" ht="15.75" x14ac:dyDescent="0.25">
      <c r="A28" s="32" t="s">
        <v>17</v>
      </c>
      <c r="B28" s="31">
        <f t="shared" ref="B28:D28" si="37">SUM(B29:B37)</f>
        <v>210910593</v>
      </c>
      <c r="C28" s="13">
        <f t="shared" si="37"/>
        <v>200045551</v>
      </c>
      <c r="D28" s="31">
        <f t="shared" si="37"/>
        <v>0</v>
      </c>
      <c r="E28" s="31">
        <f t="shared" ref="E28" si="38">SUM(E29:E37)</f>
        <v>2464724</v>
      </c>
      <c r="F28" s="31">
        <f t="shared" ref="F28" si="39">SUM(F29:F37)</f>
        <v>13982492.84</v>
      </c>
      <c r="G28" s="31">
        <f t="shared" ref="G28" si="40">SUM(G29:G37)</f>
        <v>11297666.67</v>
      </c>
      <c r="H28" s="31">
        <f t="shared" ref="H28" si="41">SUM(H29:H37)</f>
        <v>2769562.3899999997</v>
      </c>
      <c r="I28" s="31">
        <f t="shared" ref="I28" si="42">SUM(I29:I37)</f>
        <v>3423328.7399999998</v>
      </c>
      <c r="J28" s="31">
        <f>SUM(J29:J37)</f>
        <v>4910115.5999999996</v>
      </c>
      <c r="K28" s="31">
        <f t="shared" ref="K28" si="43">SUM(K29:K37)</f>
        <v>10326281.459999999</v>
      </c>
      <c r="L28" s="31">
        <f t="shared" ref="L28" si="44">SUM(L29:L37)</f>
        <v>0</v>
      </c>
      <c r="M28" s="31">
        <f t="shared" ref="M28" si="45">SUM(M29:M37)</f>
        <v>0</v>
      </c>
      <c r="N28" s="31">
        <f t="shared" ref="N28" si="46">SUM(N29:N37)</f>
        <v>0</v>
      </c>
      <c r="O28" s="31">
        <f t="shared" ref="O28" si="47">SUM(O29:O37)</f>
        <v>0</v>
      </c>
      <c r="P28" s="31">
        <f t="shared" si="24"/>
        <v>49174171.700000003</v>
      </c>
    </row>
    <row r="29" spans="1:16" s="19" customFormat="1" ht="15.75" x14ac:dyDescent="0.25">
      <c r="A29" s="34" t="s">
        <v>18</v>
      </c>
      <c r="B29" s="35">
        <v>4100000</v>
      </c>
      <c r="C29" s="12">
        <v>4200000</v>
      </c>
      <c r="D29" s="35">
        <v>0</v>
      </c>
      <c r="E29" s="35">
        <v>131724</v>
      </c>
      <c r="F29" s="35">
        <v>0</v>
      </c>
      <c r="G29" s="35">
        <v>157125</v>
      </c>
      <c r="H29" s="35">
        <v>144685.4</v>
      </c>
      <c r="I29" s="35">
        <v>82532</v>
      </c>
      <c r="J29" s="35">
        <v>149695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1">
        <f t="shared" si="24"/>
        <v>665761.4</v>
      </c>
    </row>
    <row r="30" spans="1:16" s="19" customFormat="1" ht="15.75" x14ac:dyDescent="0.25">
      <c r="A30" s="34" t="s">
        <v>19</v>
      </c>
      <c r="B30" s="35">
        <v>4100000</v>
      </c>
      <c r="C30" s="12">
        <v>4100000</v>
      </c>
      <c r="D30" s="35">
        <v>0</v>
      </c>
      <c r="E30" s="35">
        <v>0</v>
      </c>
      <c r="F30" s="35">
        <v>517666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1">
        <f t="shared" si="24"/>
        <v>517666</v>
      </c>
    </row>
    <row r="31" spans="1:16" s="19" customFormat="1" ht="15.75" x14ac:dyDescent="0.25">
      <c r="A31" s="34" t="s">
        <v>20</v>
      </c>
      <c r="B31" s="35">
        <v>49500000</v>
      </c>
      <c r="C31" s="12">
        <v>49400000</v>
      </c>
      <c r="D31" s="35">
        <v>0</v>
      </c>
      <c r="E31" s="35">
        <v>0</v>
      </c>
      <c r="F31" s="35">
        <v>12360008.890000001</v>
      </c>
      <c r="G31" s="35">
        <v>3967683.33</v>
      </c>
      <c r="H31" s="35">
        <v>339549.72</v>
      </c>
      <c r="I31" s="35">
        <v>0</v>
      </c>
      <c r="J31" s="35">
        <v>337480</v>
      </c>
      <c r="K31" s="35">
        <v>7540200</v>
      </c>
      <c r="L31" s="35">
        <v>0</v>
      </c>
      <c r="M31" s="35">
        <v>0</v>
      </c>
      <c r="N31" s="35">
        <v>0</v>
      </c>
      <c r="O31" s="35">
        <v>0</v>
      </c>
      <c r="P31" s="31">
        <f t="shared" si="24"/>
        <v>24544921.940000001</v>
      </c>
    </row>
    <row r="32" spans="1:16" s="19" customFormat="1" ht="15.75" x14ac:dyDescent="0.25">
      <c r="A32" s="34" t="s">
        <v>21</v>
      </c>
      <c r="B32" s="35">
        <v>0</v>
      </c>
      <c r="C32" s="12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1">
        <f t="shared" si="24"/>
        <v>0</v>
      </c>
    </row>
    <row r="33" spans="1:16" s="19" customFormat="1" ht="15.75" x14ac:dyDescent="0.25">
      <c r="A33" s="34" t="s">
        <v>22</v>
      </c>
      <c r="B33" s="35">
        <v>33000000</v>
      </c>
      <c r="C33" s="12">
        <v>33000000</v>
      </c>
      <c r="D33" s="35">
        <v>0</v>
      </c>
      <c r="E33" s="35">
        <v>0</v>
      </c>
      <c r="F33" s="35">
        <v>50697.52</v>
      </c>
      <c r="G33" s="35">
        <v>66489.289999999994</v>
      </c>
      <c r="H33" s="35">
        <v>29799.96</v>
      </c>
      <c r="I33" s="35">
        <v>92486.25</v>
      </c>
      <c r="J33" s="35">
        <v>15481.6</v>
      </c>
      <c r="K33" s="35">
        <v>193220.39</v>
      </c>
      <c r="L33" s="35">
        <v>0</v>
      </c>
      <c r="M33" s="35">
        <v>0</v>
      </c>
      <c r="N33" s="35">
        <v>0</v>
      </c>
      <c r="O33" s="35">
        <v>0</v>
      </c>
      <c r="P33" s="31">
        <f t="shared" si="24"/>
        <v>448175.01</v>
      </c>
    </row>
    <row r="34" spans="1:16" s="19" customFormat="1" ht="15.75" x14ac:dyDescent="0.25">
      <c r="A34" s="34" t="s">
        <v>23</v>
      </c>
      <c r="B34" s="35">
        <v>4500000</v>
      </c>
      <c r="C34" s="12">
        <v>4500000</v>
      </c>
      <c r="D34" s="35">
        <v>0</v>
      </c>
      <c r="E34" s="35">
        <v>0</v>
      </c>
      <c r="F34" s="35">
        <v>173048.65</v>
      </c>
      <c r="G34" s="35">
        <v>339000</v>
      </c>
      <c r="H34" s="35">
        <v>0</v>
      </c>
      <c r="I34" s="35">
        <v>0</v>
      </c>
      <c r="J34" s="35">
        <v>230841.04</v>
      </c>
      <c r="K34" s="35">
        <v>5498.8</v>
      </c>
      <c r="L34" s="35">
        <v>0</v>
      </c>
      <c r="M34" s="35">
        <v>0</v>
      </c>
      <c r="N34" s="35">
        <v>0</v>
      </c>
      <c r="O34" s="35">
        <v>0</v>
      </c>
      <c r="P34" s="31">
        <f t="shared" si="24"/>
        <v>748388.49000000011</v>
      </c>
    </row>
    <row r="35" spans="1:16" s="19" customFormat="1" ht="15.75" x14ac:dyDescent="0.25">
      <c r="A35" s="34" t="s">
        <v>24</v>
      </c>
      <c r="B35" s="35">
        <v>36200000</v>
      </c>
      <c r="C35" s="12">
        <v>31200000</v>
      </c>
      <c r="D35" s="35">
        <v>0</v>
      </c>
      <c r="E35" s="35">
        <v>2333000</v>
      </c>
      <c r="F35" s="35">
        <v>25655.09</v>
      </c>
      <c r="G35" s="35">
        <v>800000</v>
      </c>
      <c r="H35" s="35">
        <v>853659.32</v>
      </c>
      <c r="I35" s="35">
        <v>898891.9</v>
      </c>
      <c r="J35" s="35">
        <v>1721299.02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1">
        <f t="shared" si="24"/>
        <v>6632505.3300000001</v>
      </c>
    </row>
    <row r="36" spans="1:16" s="19" customFormat="1" ht="15.75" x14ac:dyDescent="0.25">
      <c r="A36" s="34" t="s">
        <v>25</v>
      </c>
      <c r="B36" s="35">
        <v>0</v>
      </c>
      <c r="C36" s="12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1">
        <f t="shared" si="24"/>
        <v>0</v>
      </c>
    </row>
    <row r="37" spans="1:16" s="19" customFormat="1" ht="15.75" x14ac:dyDescent="0.25">
      <c r="A37" s="34" t="s">
        <v>26</v>
      </c>
      <c r="B37" s="35">
        <v>79510593</v>
      </c>
      <c r="C37" s="12">
        <v>73645551</v>
      </c>
      <c r="D37" s="35">
        <v>0</v>
      </c>
      <c r="E37" s="35">
        <v>0</v>
      </c>
      <c r="F37" s="35">
        <v>855416.69</v>
      </c>
      <c r="G37" s="35">
        <v>5967369.0499999998</v>
      </c>
      <c r="H37" s="35">
        <v>1401867.99</v>
      </c>
      <c r="I37" s="35">
        <v>2349418.59</v>
      </c>
      <c r="J37" s="35">
        <v>2455318.94</v>
      </c>
      <c r="K37" s="35">
        <v>2587362.27</v>
      </c>
      <c r="L37" s="35">
        <v>0</v>
      </c>
      <c r="M37" s="35">
        <v>0</v>
      </c>
      <c r="N37" s="35">
        <v>0</v>
      </c>
      <c r="O37" s="35">
        <v>0</v>
      </c>
      <c r="P37" s="31">
        <f t="shared" si="24"/>
        <v>15616753.529999999</v>
      </c>
    </row>
    <row r="38" spans="1:16" s="19" customFormat="1" ht="15.75" x14ac:dyDescent="0.25">
      <c r="A38" s="32" t="s">
        <v>27</v>
      </c>
      <c r="B38" s="31">
        <f t="shared" ref="B38:D38" si="48">SUM(B39:B47)</f>
        <v>300000</v>
      </c>
      <c r="C38" s="13">
        <f t="shared" si="48"/>
        <v>300000</v>
      </c>
      <c r="D38" s="31">
        <f t="shared" si="48"/>
        <v>0</v>
      </c>
      <c r="E38" s="31">
        <f t="shared" ref="E38" si="49">SUM(E39:E47)</f>
        <v>284692</v>
      </c>
      <c r="F38" s="31">
        <f t="shared" ref="F38" si="50">SUM(F39:F47)</f>
        <v>0</v>
      </c>
      <c r="G38" s="31">
        <f t="shared" ref="G38" si="51">SUM(G39:G47)</f>
        <v>0</v>
      </c>
      <c r="H38" s="31">
        <f t="shared" ref="H38" si="52">SUM(H39:H47)</f>
        <v>0</v>
      </c>
      <c r="I38" s="31">
        <f t="shared" ref="I38" si="53">SUM(I39:I47)</f>
        <v>0</v>
      </c>
      <c r="J38" s="31">
        <f>SUM(J39:J47)</f>
        <v>0</v>
      </c>
      <c r="K38" s="31">
        <f t="shared" ref="K38" si="54">SUM(K39:K47)</f>
        <v>0</v>
      </c>
      <c r="L38" s="31">
        <f t="shared" ref="L38" si="55">SUM(L39:L47)</f>
        <v>0</v>
      </c>
      <c r="M38" s="31">
        <f t="shared" ref="M38" si="56">SUM(M39:M47)</f>
        <v>0</v>
      </c>
      <c r="N38" s="31">
        <f t="shared" ref="N38" si="57">SUM(N39:N47)</f>
        <v>0</v>
      </c>
      <c r="O38" s="31">
        <f t="shared" ref="O38" si="58">SUM(O39:O47)</f>
        <v>0</v>
      </c>
      <c r="P38" s="31">
        <f t="shared" si="24"/>
        <v>284692</v>
      </c>
    </row>
    <row r="39" spans="1:16" s="19" customFormat="1" ht="15.75" x14ac:dyDescent="0.25">
      <c r="A39" s="34" t="s">
        <v>28</v>
      </c>
      <c r="B39" s="35">
        <v>0</v>
      </c>
      <c r="C39" s="12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1">
        <f t="shared" si="24"/>
        <v>0</v>
      </c>
    </row>
    <row r="40" spans="1:16" s="19" customFormat="1" ht="15.75" x14ac:dyDescent="0.25">
      <c r="A40" s="34" t="s">
        <v>29</v>
      </c>
      <c r="B40" s="35">
        <v>0</v>
      </c>
      <c r="C40" s="12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1">
        <f t="shared" si="24"/>
        <v>0</v>
      </c>
    </row>
    <row r="41" spans="1:16" s="19" customFormat="1" ht="15.75" x14ac:dyDescent="0.25">
      <c r="A41" s="34" t="s">
        <v>30</v>
      </c>
      <c r="B41" s="35">
        <v>0</v>
      </c>
      <c r="C41" s="12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1">
        <f t="shared" si="24"/>
        <v>0</v>
      </c>
    </row>
    <row r="42" spans="1:16" s="19" customFormat="1" ht="15.75" x14ac:dyDescent="0.25">
      <c r="A42" s="34" t="s">
        <v>31</v>
      </c>
      <c r="B42" s="35">
        <v>0</v>
      </c>
      <c r="C42" s="12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1">
        <f t="shared" si="24"/>
        <v>0</v>
      </c>
    </row>
    <row r="43" spans="1:16" s="19" customFormat="1" ht="15.75" x14ac:dyDescent="0.25">
      <c r="A43" s="34" t="s">
        <v>32</v>
      </c>
      <c r="B43" s="35">
        <v>0</v>
      </c>
      <c r="C43" s="12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1">
        <f t="shared" si="24"/>
        <v>0</v>
      </c>
    </row>
    <row r="44" spans="1:16" s="19" customFormat="1" ht="15.75" x14ac:dyDescent="0.25">
      <c r="A44" s="34" t="s">
        <v>33</v>
      </c>
      <c r="B44" s="35">
        <v>0</v>
      </c>
      <c r="C44" s="12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1">
        <f t="shared" si="24"/>
        <v>0</v>
      </c>
    </row>
    <row r="45" spans="1:16" s="19" customFormat="1" ht="15.75" x14ac:dyDescent="0.25">
      <c r="A45" s="34" t="s">
        <v>34</v>
      </c>
      <c r="B45" s="35">
        <v>300000</v>
      </c>
      <c r="C45" s="12">
        <v>300000</v>
      </c>
      <c r="D45" s="35">
        <v>0</v>
      </c>
      <c r="E45" s="35">
        <v>284692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1">
        <f t="shared" si="24"/>
        <v>284692</v>
      </c>
    </row>
    <row r="46" spans="1:16" s="19" customFormat="1" ht="15.75" x14ac:dyDescent="0.25">
      <c r="A46" s="34" t="s">
        <v>35</v>
      </c>
      <c r="B46" s="35">
        <v>0</v>
      </c>
      <c r="C46" s="12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1">
        <f t="shared" si="24"/>
        <v>0</v>
      </c>
    </row>
    <row r="47" spans="1:16" s="19" customFormat="1" ht="15.75" x14ac:dyDescent="0.25">
      <c r="A47" s="32" t="s">
        <v>36</v>
      </c>
      <c r="B47" s="31">
        <f t="shared" ref="B47:D47" si="59">SUM(B48:B53)</f>
        <v>0</v>
      </c>
      <c r="C47" s="13">
        <f t="shared" si="59"/>
        <v>0</v>
      </c>
      <c r="D47" s="31">
        <f t="shared" si="59"/>
        <v>0</v>
      </c>
      <c r="E47" s="31">
        <f t="shared" ref="E47" si="60">SUM(E48:E53)</f>
        <v>0</v>
      </c>
      <c r="F47" s="31">
        <f t="shared" ref="F47" si="61">SUM(F48:F53)</f>
        <v>0</v>
      </c>
      <c r="G47" s="31">
        <f t="shared" ref="G47" si="62">SUM(G48:G53)</f>
        <v>0</v>
      </c>
      <c r="H47" s="31">
        <f t="shared" ref="H47" si="63">SUM(H48:H53)</f>
        <v>0</v>
      </c>
      <c r="I47" s="31">
        <f t="shared" ref="I47" si="64">SUM(I48:I53)</f>
        <v>0</v>
      </c>
      <c r="J47" s="31">
        <f>SUM(J48:J53)</f>
        <v>0</v>
      </c>
      <c r="K47" s="31">
        <f t="shared" ref="K47" si="65">SUM(K48:K53)</f>
        <v>0</v>
      </c>
      <c r="L47" s="31">
        <f t="shared" ref="L47" si="66">SUM(L48:L53)</f>
        <v>0</v>
      </c>
      <c r="M47" s="31">
        <f t="shared" ref="M47" si="67">SUM(M48:M53)</f>
        <v>0</v>
      </c>
      <c r="N47" s="31">
        <f t="shared" ref="N47" si="68">SUM(N48:N53)</f>
        <v>0</v>
      </c>
      <c r="O47" s="31">
        <f t="shared" ref="O47" si="69">SUM(O48:O53)</f>
        <v>0</v>
      </c>
      <c r="P47" s="31">
        <f t="shared" si="24"/>
        <v>0</v>
      </c>
    </row>
    <row r="48" spans="1:16" s="19" customFormat="1" ht="15.75" x14ac:dyDescent="0.25">
      <c r="A48" s="34" t="s">
        <v>37</v>
      </c>
      <c r="B48" s="35">
        <v>0</v>
      </c>
      <c r="C48" s="12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1">
        <f t="shared" si="24"/>
        <v>0</v>
      </c>
    </row>
    <row r="49" spans="1:16" s="19" customFormat="1" ht="15.75" x14ac:dyDescent="0.25">
      <c r="A49" s="34" t="s">
        <v>38</v>
      </c>
      <c r="B49" s="35">
        <v>0</v>
      </c>
      <c r="C49" s="12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1">
        <f t="shared" si="24"/>
        <v>0</v>
      </c>
    </row>
    <row r="50" spans="1:16" s="19" customFormat="1" ht="15.75" x14ac:dyDescent="0.25">
      <c r="A50" s="34" t="s">
        <v>39</v>
      </c>
      <c r="B50" s="35">
        <v>0</v>
      </c>
      <c r="C50" s="12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1">
        <f t="shared" si="24"/>
        <v>0</v>
      </c>
    </row>
    <row r="51" spans="1:16" s="19" customFormat="1" ht="15.75" x14ac:dyDescent="0.25">
      <c r="A51" s="34" t="s">
        <v>40</v>
      </c>
      <c r="B51" s="35">
        <v>0</v>
      </c>
      <c r="C51" s="12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1">
        <f t="shared" si="24"/>
        <v>0</v>
      </c>
    </row>
    <row r="52" spans="1:16" s="19" customFormat="1" ht="15.75" x14ac:dyDescent="0.25">
      <c r="A52" s="34" t="s">
        <v>41</v>
      </c>
      <c r="B52" s="35">
        <v>0</v>
      </c>
      <c r="C52" s="12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1">
        <f t="shared" si="24"/>
        <v>0</v>
      </c>
    </row>
    <row r="53" spans="1:16" s="19" customFormat="1" ht="15.75" x14ac:dyDescent="0.25">
      <c r="A53" s="34" t="s">
        <v>42</v>
      </c>
      <c r="B53" s="35">
        <v>0</v>
      </c>
      <c r="C53" s="12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1">
        <f t="shared" si="24"/>
        <v>0</v>
      </c>
    </row>
    <row r="54" spans="1:16" s="19" customFormat="1" ht="15.75" x14ac:dyDescent="0.25">
      <c r="A54" s="32" t="s">
        <v>43</v>
      </c>
      <c r="B54" s="31">
        <f t="shared" ref="B54:D54" si="70">SUM(B55:B63)</f>
        <v>2257950932</v>
      </c>
      <c r="C54" s="13">
        <f>SUM(C55:C63)</f>
        <v>3016989749</v>
      </c>
      <c r="D54" s="31">
        <f t="shared" si="70"/>
        <v>0</v>
      </c>
      <c r="E54" s="31">
        <f t="shared" ref="E54" si="71">SUM(E55:E63)</f>
        <v>0</v>
      </c>
      <c r="F54" s="31">
        <f t="shared" ref="F54" si="72">SUM(F55:F63)</f>
        <v>3032235.46</v>
      </c>
      <c r="G54" s="31">
        <f t="shared" ref="G54" si="73">SUM(G55:G63)</f>
        <v>2692545.93</v>
      </c>
      <c r="H54" s="31">
        <f t="shared" ref="H54" si="74">SUM(H55:H63)</f>
        <v>5721792.1799999997</v>
      </c>
      <c r="I54" s="31">
        <f t="shared" ref="I54" si="75">SUM(I55:I63)</f>
        <v>3096972.6</v>
      </c>
      <c r="J54" s="31">
        <f>SUM(J55:J63)</f>
        <v>161810</v>
      </c>
      <c r="K54" s="31">
        <f t="shared" ref="K54" si="76">SUM(K55:K63)</f>
        <v>6428220.2300000004</v>
      </c>
      <c r="L54" s="31">
        <f t="shared" ref="L54" si="77">SUM(L55:L63)</f>
        <v>0</v>
      </c>
      <c r="M54" s="31">
        <f t="shared" ref="M54" si="78">SUM(M55:M63)</f>
        <v>0</v>
      </c>
      <c r="N54" s="31">
        <f t="shared" ref="N54" si="79">SUM(N55:N63)</f>
        <v>0</v>
      </c>
      <c r="O54" s="31">
        <f t="shared" ref="O54" si="80">SUM(O55:O63)</f>
        <v>0</v>
      </c>
      <c r="P54" s="31">
        <f t="shared" si="24"/>
        <v>21133576.399999999</v>
      </c>
    </row>
    <row r="55" spans="1:16" s="19" customFormat="1" ht="15.75" x14ac:dyDescent="0.25">
      <c r="A55" s="34" t="s">
        <v>44</v>
      </c>
      <c r="B55" s="35">
        <v>22500000</v>
      </c>
      <c r="C55" s="12">
        <v>18600000</v>
      </c>
      <c r="D55" s="35">
        <v>0</v>
      </c>
      <c r="E55" s="35">
        <v>0</v>
      </c>
      <c r="F55" s="35">
        <v>1035095.74</v>
      </c>
      <c r="G55" s="35">
        <v>1043494.35</v>
      </c>
      <c r="H55" s="35">
        <v>188800</v>
      </c>
      <c r="I55" s="35">
        <v>1732538.6</v>
      </c>
      <c r="J55" s="35">
        <v>161810</v>
      </c>
      <c r="K55" s="35">
        <v>60622.5</v>
      </c>
      <c r="L55" s="35">
        <v>0</v>
      </c>
      <c r="M55" s="35">
        <v>0</v>
      </c>
      <c r="N55" s="35">
        <v>0</v>
      </c>
      <c r="O55" s="35">
        <v>0</v>
      </c>
      <c r="P55" s="31">
        <f t="shared" si="24"/>
        <v>4222361.1899999995</v>
      </c>
    </row>
    <row r="56" spans="1:16" s="19" customFormat="1" ht="15.75" x14ac:dyDescent="0.25">
      <c r="A56" s="34" t="s">
        <v>45</v>
      </c>
      <c r="B56" s="35">
        <v>0</v>
      </c>
      <c r="C56" s="12">
        <v>3000000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1">
        <f t="shared" si="24"/>
        <v>0</v>
      </c>
    </row>
    <row r="57" spans="1:16" s="19" customFormat="1" ht="15.75" x14ac:dyDescent="0.25">
      <c r="A57" s="34" t="s">
        <v>46</v>
      </c>
      <c r="B57" s="35">
        <v>1000000</v>
      </c>
      <c r="C57" s="12">
        <v>2000000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849836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1">
        <f t="shared" si="24"/>
        <v>849836</v>
      </c>
    </row>
    <row r="58" spans="1:16" s="19" customFormat="1" ht="15.75" x14ac:dyDescent="0.25">
      <c r="A58" s="34" t="s">
        <v>47</v>
      </c>
      <c r="B58" s="35">
        <v>2184950932</v>
      </c>
      <c r="C58" s="12">
        <v>2789189749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129800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1">
        <f t="shared" si="24"/>
        <v>129800</v>
      </c>
    </row>
    <row r="59" spans="1:16" s="19" customFormat="1" ht="15.75" x14ac:dyDescent="0.25">
      <c r="A59" s="34" t="s">
        <v>48</v>
      </c>
      <c r="B59" s="35">
        <v>37500000</v>
      </c>
      <c r="C59" s="12">
        <v>16000000</v>
      </c>
      <c r="D59" s="35">
        <v>0</v>
      </c>
      <c r="E59" s="35">
        <v>0</v>
      </c>
      <c r="F59" s="35">
        <v>982575.72</v>
      </c>
      <c r="G59" s="35">
        <v>0</v>
      </c>
      <c r="H59" s="35">
        <v>413000</v>
      </c>
      <c r="I59" s="35">
        <v>384798</v>
      </c>
      <c r="J59" s="35">
        <v>0</v>
      </c>
      <c r="K59" s="35">
        <v>116714.98</v>
      </c>
      <c r="L59" s="35">
        <v>0</v>
      </c>
      <c r="M59" s="35">
        <v>0</v>
      </c>
      <c r="N59" s="35">
        <v>0</v>
      </c>
      <c r="O59" s="35">
        <v>0</v>
      </c>
      <c r="P59" s="31">
        <f t="shared" si="24"/>
        <v>1897088.7</v>
      </c>
    </row>
    <row r="60" spans="1:16" s="19" customFormat="1" ht="15.75" x14ac:dyDescent="0.25">
      <c r="A60" s="34" t="s">
        <v>49</v>
      </c>
      <c r="B60" s="35">
        <v>1000000</v>
      </c>
      <c r="C60" s="12">
        <v>9200000</v>
      </c>
      <c r="D60" s="35">
        <v>0</v>
      </c>
      <c r="E60" s="35">
        <v>0</v>
      </c>
      <c r="F60" s="35">
        <v>1014564</v>
      </c>
      <c r="G60" s="35">
        <v>0</v>
      </c>
      <c r="H60" s="35">
        <v>5119992.18</v>
      </c>
      <c r="I60" s="35">
        <v>0</v>
      </c>
      <c r="J60" s="35">
        <v>0</v>
      </c>
      <c r="K60" s="35">
        <v>2559995.96</v>
      </c>
      <c r="L60" s="35">
        <v>0</v>
      </c>
      <c r="M60" s="35">
        <v>0</v>
      </c>
      <c r="N60" s="35">
        <v>0</v>
      </c>
      <c r="O60" s="35">
        <v>0</v>
      </c>
      <c r="P60" s="31">
        <f t="shared" si="24"/>
        <v>8694552.1400000006</v>
      </c>
    </row>
    <row r="61" spans="1:16" s="19" customFormat="1" ht="15.75" x14ac:dyDescent="0.25">
      <c r="A61" s="34" t="s">
        <v>50</v>
      </c>
      <c r="B61" s="35">
        <v>0</v>
      </c>
      <c r="C61" s="12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1">
        <f t="shared" si="24"/>
        <v>0</v>
      </c>
    </row>
    <row r="62" spans="1:16" s="19" customFormat="1" ht="15.75" x14ac:dyDescent="0.25">
      <c r="A62" s="34" t="s">
        <v>51</v>
      </c>
      <c r="B62" s="35">
        <v>10000000</v>
      </c>
      <c r="C62" s="12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1">
        <f t="shared" si="24"/>
        <v>0</v>
      </c>
    </row>
    <row r="63" spans="1:16" s="19" customFormat="1" ht="15.75" x14ac:dyDescent="0.25">
      <c r="A63" s="34" t="s">
        <v>52</v>
      </c>
      <c r="B63" s="35">
        <v>1000000</v>
      </c>
      <c r="C63" s="12">
        <v>179000000</v>
      </c>
      <c r="D63" s="35">
        <v>0</v>
      </c>
      <c r="E63" s="35">
        <v>0</v>
      </c>
      <c r="F63" s="35">
        <v>0</v>
      </c>
      <c r="G63" s="35">
        <v>1649051.58</v>
      </c>
      <c r="H63" s="35">
        <v>0</v>
      </c>
      <c r="I63" s="35">
        <v>0</v>
      </c>
      <c r="J63" s="35">
        <v>0</v>
      </c>
      <c r="K63" s="35">
        <v>3690886.79</v>
      </c>
      <c r="L63" s="35">
        <v>0</v>
      </c>
      <c r="M63" s="35">
        <v>0</v>
      </c>
      <c r="N63" s="35">
        <v>0</v>
      </c>
      <c r="O63" s="35">
        <v>0</v>
      </c>
      <c r="P63" s="31">
        <f t="shared" si="24"/>
        <v>5339938.37</v>
      </c>
    </row>
    <row r="64" spans="1:16" s="19" customFormat="1" ht="15.75" x14ac:dyDescent="0.25">
      <c r="A64" s="32" t="s">
        <v>53</v>
      </c>
      <c r="B64" s="31">
        <f t="shared" ref="B64:D64" si="81">SUM(B65:B68)</f>
        <v>341198193</v>
      </c>
      <c r="C64" s="13">
        <f t="shared" ref="C64" si="82">SUM(C65:C68)</f>
        <v>2127198192</v>
      </c>
      <c r="D64" s="31">
        <f t="shared" si="81"/>
        <v>0</v>
      </c>
      <c r="E64" s="31">
        <f t="shared" ref="E64" si="83">SUM(E65:E68)</f>
        <v>3996731.93</v>
      </c>
      <c r="F64" s="31">
        <f t="shared" ref="F64" si="84">SUM(F65:F68)</f>
        <v>19501493.289999999</v>
      </c>
      <c r="G64" s="31">
        <f t="shared" ref="G64" si="85">SUM(G65:G68)</f>
        <v>6110253.8899999997</v>
      </c>
      <c r="H64" s="31">
        <f t="shared" ref="H64" si="86">SUM(H65:H68)</f>
        <v>0</v>
      </c>
      <c r="I64" s="31">
        <f t="shared" ref="I64" si="87">SUM(I65:I68)</f>
        <v>0</v>
      </c>
      <c r="J64" s="31">
        <f>SUM(J65:J68)</f>
        <v>0</v>
      </c>
      <c r="K64" s="31">
        <f t="shared" ref="K64" si="88">SUM(K65:K68)</f>
        <v>1187478.76</v>
      </c>
      <c r="L64" s="31">
        <f t="shared" ref="L64" si="89">SUM(L65:L68)</f>
        <v>0</v>
      </c>
      <c r="M64" s="31">
        <f t="shared" ref="M64" si="90">SUM(M65:M68)</f>
        <v>0</v>
      </c>
      <c r="N64" s="31">
        <f t="shared" ref="N64" si="91">SUM(N65:N68)</f>
        <v>0</v>
      </c>
      <c r="O64" s="31">
        <f t="shared" ref="O64" si="92">SUM(O65:O68)</f>
        <v>0</v>
      </c>
      <c r="P64" s="31">
        <f t="shared" si="24"/>
        <v>30795957.870000001</v>
      </c>
    </row>
    <row r="65" spans="1:16" s="19" customFormat="1" ht="15.75" x14ac:dyDescent="0.25">
      <c r="A65" s="34" t="s">
        <v>54</v>
      </c>
      <c r="B65" s="35">
        <v>5000000</v>
      </c>
      <c r="C65" s="12">
        <v>14000000</v>
      </c>
      <c r="D65" s="35">
        <v>0</v>
      </c>
      <c r="E65" s="35">
        <v>3996731.93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1">
        <f t="shared" si="24"/>
        <v>3996731.93</v>
      </c>
    </row>
    <row r="66" spans="1:16" s="19" customFormat="1" ht="15.75" x14ac:dyDescent="0.25">
      <c r="A66" s="34" t="s">
        <v>55</v>
      </c>
      <c r="B66" s="35">
        <v>336198193</v>
      </c>
      <c r="C66" s="12">
        <v>2113198192</v>
      </c>
      <c r="D66" s="35">
        <v>0</v>
      </c>
      <c r="E66" s="35">
        <v>0</v>
      </c>
      <c r="F66" s="35">
        <v>19501493.289999999</v>
      </c>
      <c r="G66" s="35">
        <v>6110253.8899999997</v>
      </c>
      <c r="H66" s="35">
        <v>0</v>
      </c>
      <c r="I66" s="35">
        <v>0</v>
      </c>
      <c r="J66" s="35">
        <v>0</v>
      </c>
      <c r="K66" s="35">
        <v>1187478.76</v>
      </c>
      <c r="L66" s="35">
        <v>0</v>
      </c>
      <c r="M66" s="35">
        <v>0</v>
      </c>
      <c r="N66" s="35">
        <v>0</v>
      </c>
      <c r="O66" s="35">
        <v>0</v>
      </c>
      <c r="P66" s="31">
        <f t="shared" si="24"/>
        <v>26799225.940000001</v>
      </c>
    </row>
    <row r="67" spans="1:16" s="19" customFormat="1" ht="15.75" x14ac:dyDescent="0.25">
      <c r="A67" s="34" t="s">
        <v>56</v>
      </c>
      <c r="B67" s="35">
        <v>0</v>
      </c>
      <c r="C67" s="12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1">
        <f t="shared" si="24"/>
        <v>0</v>
      </c>
    </row>
    <row r="68" spans="1:16" s="19" customFormat="1" ht="15.75" x14ac:dyDescent="0.25">
      <c r="A68" s="34" t="s">
        <v>57</v>
      </c>
      <c r="B68" s="35">
        <v>0</v>
      </c>
      <c r="C68" s="12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1">
        <f t="shared" si="24"/>
        <v>0</v>
      </c>
    </row>
    <row r="69" spans="1:16" s="19" customFormat="1" ht="15.75" x14ac:dyDescent="0.25">
      <c r="A69" s="32" t="s">
        <v>58</v>
      </c>
      <c r="B69" s="31">
        <f t="shared" ref="B69:D69" si="93">SUM(B70:B71)</f>
        <v>0</v>
      </c>
      <c r="C69" s="13">
        <f t="shared" ref="C69" si="94">SUM(C70:C71)</f>
        <v>0</v>
      </c>
      <c r="D69" s="31">
        <f t="shared" si="93"/>
        <v>0</v>
      </c>
      <c r="E69" s="31">
        <f t="shared" ref="E69" si="95">SUM(E70:E71)</f>
        <v>0</v>
      </c>
      <c r="F69" s="31">
        <f t="shared" ref="F69" si="96">SUM(F70:F71)</f>
        <v>0</v>
      </c>
      <c r="G69" s="31">
        <f t="shared" ref="G69" si="97">SUM(G70:G71)</f>
        <v>0</v>
      </c>
      <c r="H69" s="31">
        <f t="shared" ref="H69" si="98">SUM(H70:H71)</f>
        <v>0</v>
      </c>
      <c r="I69" s="31">
        <f t="shared" ref="I69" si="99">SUM(I70:I71)</f>
        <v>0</v>
      </c>
      <c r="J69" s="31">
        <f>SUM(J70:J71)</f>
        <v>0</v>
      </c>
      <c r="K69" s="31">
        <f t="shared" ref="K69" si="100">SUM(K70:K71)</f>
        <v>0</v>
      </c>
      <c r="L69" s="31">
        <f t="shared" ref="L69" si="101">SUM(L70:L71)</f>
        <v>0</v>
      </c>
      <c r="M69" s="31">
        <f t="shared" ref="M69" si="102">SUM(M70:M71)</f>
        <v>0</v>
      </c>
      <c r="N69" s="31">
        <f t="shared" ref="N69" si="103">SUM(N70:N71)</f>
        <v>0</v>
      </c>
      <c r="O69" s="31">
        <f t="shared" ref="O69" si="104">SUM(O70:O71)</f>
        <v>0</v>
      </c>
      <c r="P69" s="31">
        <f t="shared" si="24"/>
        <v>0</v>
      </c>
    </row>
    <row r="70" spans="1:16" s="19" customFormat="1" ht="15.75" x14ac:dyDescent="0.25">
      <c r="A70" s="34" t="s">
        <v>59</v>
      </c>
      <c r="B70" s="35">
        <v>0</v>
      </c>
      <c r="C70" s="12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1">
        <f t="shared" si="24"/>
        <v>0</v>
      </c>
    </row>
    <row r="71" spans="1:16" s="19" customFormat="1" ht="15.75" x14ac:dyDescent="0.25">
      <c r="A71" s="34" t="s">
        <v>60</v>
      </c>
      <c r="B71" s="35">
        <v>0</v>
      </c>
      <c r="C71" s="12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1">
        <f t="shared" si="24"/>
        <v>0</v>
      </c>
    </row>
    <row r="72" spans="1:16" s="19" customFormat="1" ht="15.75" x14ac:dyDescent="0.25">
      <c r="A72" s="32" t="s">
        <v>61</v>
      </c>
      <c r="B72" s="31">
        <f t="shared" ref="B72:D72" si="105">SUM(B73:B75)</f>
        <v>0</v>
      </c>
      <c r="C72" s="13">
        <f t="shared" ref="C72" si="106">SUM(C73:C75)</f>
        <v>0</v>
      </c>
      <c r="D72" s="31">
        <f t="shared" si="105"/>
        <v>0</v>
      </c>
      <c r="E72" s="31">
        <f t="shared" ref="E72" si="107">SUM(E73:E75)</f>
        <v>0</v>
      </c>
      <c r="F72" s="31">
        <f t="shared" ref="F72" si="108">SUM(F73:F75)</f>
        <v>0</v>
      </c>
      <c r="G72" s="31">
        <f t="shared" ref="G72" si="109">SUM(G73:G75)</f>
        <v>0</v>
      </c>
      <c r="H72" s="31">
        <f t="shared" ref="H72" si="110">SUM(H73:H75)</f>
        <v>0</v>
      </c>
      <c r="I72" s="31">
        <f t="shared" ref="I72" si="111">SUM(I73:I75)</f>
        <v>0</v>
      </c>
      <c r="J72" s="31">
        <f>SUM(J73:J75)</f>
        <v>0</v>
      </c>
      <c r="K72" s="31">
        <f t="shared" ref="K72" si="112">SUM(K73:K75)</f>
        <v>0</v>
      </c>
      <c r="L72" s="31">
        <f t="shared" ref="L72" si="113">SUM(L73:L75)</f>
        <v>0</v>
      </c>
      <c r="M72" s="31">
        <f t="shared" ref="M72" si="114">SUM(M73:M75)</f>
        <v>0</v>
      </c>
      <c r="N72" s="31">
        <f t="shared" ref="N72" si="115">SUM(N73:N75)</f>
        <v>0</v>
      </c>
      <c r="O72" s="31">
        <f t="shared" ref="O72" si="116">SUM(O73:O75)</f>
        <v>0</v>
      </c>
      <c r="P72" s="31">
        <f t="shared" si="24"/>
        <v>0</v>
      </c>
    </row>
    <row r="73" spans="1:16" s="19" customFormat="1" ht="15.75" x14ac:dyDescent="0.25">
      <c r="A73" s="34" t="s">
        <v>62</v>
      </c>
      <c r="B73" s="35">
        <v>0</v>
      </c>
      <c r="C73" s="12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1">
        <f t="shared" si="24"/>
        <v>0</v>
      </c>
    </row>
    <row r="74" spans="1:16" s="19" customFormat="1" ht="15.75" x14ac:dyDescent="0.25">
      <c r="A74" s="34" t="s">
        <v>63</v>
      </c>
      <c r="B74" s="35">
        <v>0</v>
      </c>
      <c r="C74" s="12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1">
        <f t="shared" si="24"/>
        <v>0</v>
      </c>
    </row>
    <row r="75" spans="1:16" s="19" customFormat="1" ht="15.75" x14ac:dyDescent="0.25">
      <c r="A75" s="34" t="s">
        <v>64</v>
      </c>
      <c r="B75" s="35">
        <v>0</v>
      </c>
      <c r="C75" s="12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1">
        <f t="shared" si="24"/>
        <v>0</v>
      </c>
    </row>
    <row r="76" spans="1:16" s="19" customFormat="1" ht="15.75" x14ac:dyDescent="0.25">
      <c r="A76" s="29" t="s">
        <v>67</v>
      </c>
      <c r="B76" s="30">
        <f t="shared" ref="B76:C76" si="117">B77+B80+B83</f>
        <v>0</v>
      </c>
      <c r="C76" s="14">
        <f t="shared" si="117"/>
        <v>0</v>
      </c>
      <c r="D76" s="30">
        <f t="shared" ref="D76" si="118">D77+D80+D83</f>
        <v>0</v>
      </c>
      <c r="E76" s="30">
        <f t="shared" ref="E76" si="119">E77+E80+E83</f>
        <v>0</v>
      </c>
      <c r="F76" s="30">
        <f t="shared" ref="F76" si="120">F77+F80+F83</f>
        <v>0</v>
      </c>
      <c r="G76" s="30">
        <f t="shared" ref="G76" si="121">G77+G80+G83</f>
        <v>0</v>
      </c>
      <c r="H76" s="30">
        <f t="shared" ref="H76" si="122">H77+H80+H83</f>
        <v>0</v>
      </c>
      <c r="I76" s="30">
        <f t="shared" ref="I76" si="123">I77+I80+I83</f>
        <v>0</v>
      </c>
      <c r="J76" s="30">
        <f t="shared" ref="J76" si="124">J77+J80+J83</f>
        <v>0</v>
      </c>
      <c r="K76" s="30">
        <f t="shared" ref="K76" si="125">K77+K80+K83</f>
        <v>0</v>
      </c>
      <c r="L76" s="30">
        <f t="shared" ref="L76" si="126">L77+L80+L83</f>
        <v>0</v>
      </c>
      <c r="M76" s="30">
        <f t="shared" ref="M76" si="127">M77+M80+M83</f>
        <v>0</v>
      </c>
      <c r="N76" s="30">
        <f t="shared" ref="N76" si="128">N77+N80+N83</f>
        <v>0</v>
      </c>
      <c r="O76" s="30">
        <f t="shared" ref="O76" si="129">O77+O80+O83</f>
        <v>0</v>
      </c>
      <c r="P76" s="48">
        <f>SUM(D76:O76)</f>
        <v>0</v>
      </c>
    </row>
    <row r="77" spans="1:16" s="19" customFormat="1" ht="15.75" x14ac:dyDescent="0.25">
      <c r="A77" s="32" t="s">
        <v>68</v>
      </c>
      <c r="B77" s="31">
        <f t="shared" ref="B77:D77" si="130">SUM(B78:B79)</f>
        <v>0</v>
      </c>
      <c r="C77" s="13">
        <f t="shared" ref="C77" si="131">SUM(C78:C79)</f>
        <v>0</v>
      </c>
      <c r="D77" s="31">
        <f t="shared" si="130"/>
        <v>0</v>
      </c>
      <c r="E77" s="31">
        <f t="shared" ref="E77" si="132">SUM(E78:E79)</f>
        <v>0</v>
      </c>
      <c r="F77" s="31">
        <f t="shared" ref="F77" si="133">SUM(F78:F79)</f>
        <v>0</v>
      </c>
      <c r="G77" s="31">
        <f t="shared" ref="G77" si="134">SUM(G78:G79)</f>
        <v>0</v>
      </c>
      <c r="H77" s="31">
        <f t="shared" ref="H77" si="135">SUM(H78:H79)</f>
        <v>0</v>
      </c>
      <c r="I77" s="31">
        <f t="shared" ref="I77" si="136">SUM(I78:I79)</f>
        <v>0</v>
      </c>
      <c r="J77" s="31">
        <f>SUM(J78:J79)</f>
        <v>0</v>
      </c>
      <c r="K77" s="31">
        <f t="shared" ref="K77" si="137">SUM(K78:K79)</f>
        <v>0</v>
      </c>
      <c r="L77" s="31">
        <f t="shared" ref="L77" si="138">SUM(L78:L79)</f>
        <v>0</v>
      </c>
      <c r="M77" s="31">
        <f t="shared" ref="M77" si="139">SUM(M78:M79)</f>
        <v>0</v>
      </c>
      <c r="N77" s="31">
        <f t="shared" ref="N77" si="140">SUM(N78:N79)</f>
        <v>0</v>
      </c>
      <c r="O77" s="31">
        <f t="shared" ref="O77" si="141">SUM(O78:O79)</f>
        <v>0</v>
      </c>
      <c r="P77" s="33">
        <f t="shared" ref="P77:P84" si="142">SUM(D77:O77)</f>
        <v>0</v>
      </c>
    </row>
    <row r="78" spans="1:16" s="19" customFormat="1" ht="15.75" x14ac:dyDescent="0.25">
      <c r="A78" s="34" t="s">
        <v>69</v>
      </c>
      <c r="B78" s="35">
        <v>0</v>
      </c>
      <c r="C78" s="12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1">
        <f t="shared" si="142"/>
        <v>0</v>
      </c>
    </row>
    <row r="79" spans="1:16" s="19" customFormat="1" ht="15.75" x14ac:dyDescent="0.25">
      <c r="A79" s="34" t="s">
        <v>70</v>
      </c>
      <c r="B79" s="35">
        <v>0</v>
      </c>
      <c r="C79" s="12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1">
        <f t="shared" si="142"/>
        <v>0</v>
      </c>
    </row>
    <row r="80" spans="1:16" s="19" customFormat="1" ht="15.75" x14ac:dyDescent="0.25">
      <c r="A80" s="32" t="s">
        <v>71</v>
      </c>
      <c r="B80" s="31">
        <f t="shared" ref="B80:D80" si="143">SUM(B81:B82)</f>
        <v>0</v>
      </c>
      <c r="C80" s="13">
        <f t="shared" si="143"/>
        <v>0</v>
      </c>
      <c r="D80" s="31">
        <f t="shared" si="143"/>
        <v>0</v>
      </c>
      <c r="E80" s="31">
        <f t="shared" ref="E80" si="144">SUM(E81:E82)</f>
        <v>0</v>
      </c>
      <c r="F80" s="31">
        <f t="shared" ref="F80" si="145">SUM(F81:F82)</f>
        <v>0</v>
      </c>
      <c r="G80" s="31">
        <f t="shared" ref="G80" si="146">SUM(G81:G82)</f>
        <v>0</v>
      </c>
      <c r="H80" s="31">
        <f t="shared" ref="H80" si="147">SUM(H81:H82)</f>
        <v>0</v>
      </c>
      <c r="I80" s="31">
        <f t="shared" ref="I80" si="148">SUM(I81:I82)</f>
        <v>0</v>
      </c>
      <c r="J80" s="31">
        <f>SUM(J81:J82)</f>
        <v>0</v>
      </c>
      <c r="K80" s="31">
        <f t="shared" ref="K80" si="149">SUM(K81:K82)</f>
        <v>0</v>
      </c>
      <c r="L80" s="31">
        <f t="shared" ref="L80" si="150">SUM(L81:L82)</f>
        <v>0</v>
      </c>
      <c r="M80" s="31">
        <f t="shared" ref="M80" si="151">SUM(M81:M82)</f>
        <v>0</v>
      </c>
      <c r="N80" s="31">
        <f t="shared" ref="N80" si="152">SUM(N81:N82)</f>
        <v>0</v>
      </c>
      <c r="O80" s="31">
        <f t="shared" ref="O80" si="153">SUM(O81:O82)</f>
        <v>0</v>
      </c>
      <c r="P80" s="31">
        <f t="shared" si="142"/>
        <v>0</v>
      </c>
    </row>
    <row r="81" spans="1:16" s="19" customFormat="1" ht="15.75" x14ac:dyDescent="0.25">
      <c r="A81" s="34" t="s">
        <v>72</v>
      </c>
      <c r="B81" s="35">
        <v>0</v>
      </c>
      <c r="C81" s="12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1">
        <f t="shared" si="142"/>
        <v>0</v>
      </c>
    </row>
    <row r="82" spans="1:16" s="19" customFormat="1" ht="15.75" x14ac:dyDescent="0.25">
      <c r="A82" s="34" t="s">
        <v>73</v>
      </c>
      <c r="B82" s="35">
        <v>0</v>
      </c>
      <c r="C82" s="12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1">
        <f t="shared" si="142"/>
        <v>0</v>
      </c>
    </row>
    <row r="83" spans="1:16" s="19" customFormat="1" ht="15.75" x14ac:dyDescent="0.25">
      <c r="A83" s="32" t="s">
        <v>74</v>
      </c>
      <c r="B83" s="31">
        <f t="shared" ref="B83:D83" si="154">SUM(B84)</f>
        <v>0</v>
      </c>
      <c r="C83" s="13">
        <f t="shared" ref="C83" si="155">SUM(C84)</f>
        <v>0</v>
      </c>
      <c r="D83" s="31">
        <f t="shared" si="154"/>
        <v>0</v>
      </c>
      <c r="E83" s="31">
        <f t="shared" ref="E83" si="156">SUM(E84)</f>
        <v>0</v>
      </c>
      <c r="F83" s="31">
        <f t="shared" ref="F83" si="157">SUM(F84)</f>
        <v>0</v>
      </c>
      <c r="G83" s="31">
        <f t="shared" ref="G83" si="158">SUM(G84)</f>
        <v>0</v>
      </c>
      <c r="H83" s="31">
        <f t="shared" ref="H83" si="159">SUM(H84)</f>
        <v>0</v>
      </c>
      <c r="I83" s="31">
        <f t="shared" ref="I83" si="160">SUM(I84)</f>
        <v>0</v>
      </c>
      <c r="J83" s="31">
        <f>SUM(J84)</f>
        <v>0</v>
      </c>
      <c r="K83" s="31">
        <f t="shared" ref="K83" si="161">SUM(K84)</f>
        <v>0</v>
      </c>
      <c r="L83" s="31">
        <f t="shared" ref="L83" si="162">SUM(L84)</f>
        <v>0</v>
      </c>
      <c r="M83" s="31">
        <f t="shared" ref="M83" si="163">SUM(M84)</f>
        <v>0</v>
      </c>
      <c r="N83" s="31">
        <f t="shared" ref="N83" si="164">SUM(N84)</f>
        <v>0</v>
      </c>
      <c r="O83" s="31">
        <f t="shared" ref="O83" si="165">SUM(O84)</f>
        <v>0</v>
      </c>
      <c r="P83" s="31">
        <f t="shared" si="142"/>
        <v>0</v>
      </c>
    </row>
    <row r="84" spans="1:16" s="19" customFormat="1" ht="15.75" x14ac:dyDescent="0.25">
      <c r="A84" s="34" t="s">
        <v>75</v>
      </c>
      <c r="B84" s="35">
        <v>0</v>
      </c>
      <c r="C84" s="12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1">
        <f t="shared" si="142"/>
        <v>0</v>
      </c>
    </row>
    <row r="85" spans="1:16" s="19" customFormat="1" ht="15.75" x14ac:dyDescent="0.25">
      <c r="A85" s="41" t="s">
        <v>65</v>
      </c>
      <c r="B85" s="42">
        <f>B11+B76</f>
        <v>5674975615</v>
      </c>
      <c r="C85" s="15">
        <f>C11+C76</f>
        <v>8524314608</v>
      </c>
      <c r="D85" s="42">
        <f t="shared" ref="D85" si="166">D11+D76</f>
        <v>73951480.930000007</v>
      </c>
      <c r="E85" s="42">
        <f t="shared" ref="E85:I85" si="167">E11+E76</f>
        <v>128307169.49000001</v>
      </c>
      <c r="F85" s="42">
        <f t="shared" si="167"/>
        <v>371280741.89999992</v>
      </c>
      <c r="G85" s="42">
        <f t="shared" si="167"/>
        <v>446320731.02000004</v>
      </c>
      <c r="H85" s="42">
        <f t="shared" si="167"/>
        <v>223611232.30000001</v>
      </c>
      <c r="I85" s="42">
        <f t="shared" si="167"/>
        <v>354524185.20000005</v>
      </c>
      <c r="J85" s="42">
        <f t="shared" ref="J85:O85" si="168">J11+J76</f>
        <v>302002572.69000006</v>
      </c>
      <c r="K85" s="42">
        <f t="shared" si="168"/>
        <v>349099681.01999998</v>
      </c>
      <c r="L85" s="42">
        <f t="shared" si="168"/>
        <v>0</v>
      </c>
      <c r="M85" s="42">
        <f t="shared" si="168"/>
        <v>0</v>
      </c>
      <c r="N85" s="42">
        <f t="shared" si="168"/>
        <v>0</v>
      </c>
      <c r="O85" s="42">
        <f t="shared" si="168"/>
        <v>0</v>
      </c>
      <c r="P85" s="42">
        <f>SUM(D85:O85)</f>
        <v>2249097794.5500002</v>
      </c>
    </row>
    <row r="99" spans="1:14" s="19" customFormat="1" ht="23.25" x14ac:dyDescent="0.35">
      <c r="A99" s="17" t="s">
        <v>102</v>
      </c>
      <c r="B99" s="24"/>
      <c r="C99" s="24"/>
      <c r="D99" s="16"/>
      <c r="E99" s="16"/>
      <c r="F99" s="16"/>
      <c r="G99" s="16"/>
      <c r="H99" s="16"/>
      <c r="I99" s="16"/>
      <c r="J99" s="17"/>
      <c r="K99" s="18"/>
      <c r="L99" s="18"/>
      <c r="M99" s="18"/>
      <c r="N99" s="18"/>
    </row>
    <row r="100" spans="1:14" s="19" customFormat="1" ht="23.25" x14ac:dyDescent="0.35">
      <c r="A100" s="22" t="s">
        <v>103</v>
      </c>
      <c r="B100" s="25"/>
      <c r="C100" s="25"/>
      <c r="D100" s="21"/>
      <c r="E100" s="20"/>
      <c r="F100" s="20"/>
      <c r="G100" s="20"/>
      <c r="H100" s="20"/>
      <c r="I100" s="20"/>
      <c r="J100" s="22"/>
      <c r="K100" s="23"/>
      <c r="L100" s="23"/>
      <c r="M100" s="23"/>
      <c r="N100" s="23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75" bottom="0.75" header="0.3" footer="0.3"/>
  <pageSetup scale="41" fitToWidth="0" fitToHeight="0" orientation="landscape" r:id="rId1"/>
  <headerFooter>
    <oddFooter>&amp;R&amp;P/&amp;N
&amp;D</oddFooter>
  </headerFooter>
  <ignoredErrors>
    <ignoredError sqref="P13:P32 P33:P61 P62:P75 P77:P84" formulaRange="1"/>
    <ignoredError sqref="C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view="pageBreakPreview" topLeftCell="A73" zoomScale="60" zoomScaleNormal="70" workbookViewId="0">
      <selection activeCell="F94" sqref="F94"/>
    </sheetView>
  </sheetViews>
  <sheetFormatPr defaultColWidth="11.42578125" defaultRowHeight="15" x14ac:dyDescent="0.25"/>
  <cols>
    <col min="1" max="1" width="110" bestFit="1" customWidth="1"/>
    <col min="2" max="2" width="22.5703125" bestFit="1" customWidth="1"/>
    <col min="3" max="4" width="23.7109375" bestFit="1" customWidth="1"/>
    <col min="5" max="5" width="24.140625" bestFit="1" customWidth="1"/>
    <col min="6" max="6" width="23.7109375" bestFit="1" customWidth="1"/>
    <col min="7" max="7" width="24.140625" bestFit="1" customWidth="1"/>
    <col min="8" max="8" width="24.7109375" bestFit="1" customWidth="1"/>
    <col min="9" max="9" width="24.140625" bestFit="1" customWidth="1"/>
    <col min="10" max="10" width="13.7109375" customWidth="1"/>
    <col min="12" max="12" width="13.28515625" customWidth="1"/>
    <col min="13" max="13" width="13.42578125" customWidth="1"/>
    <col min="14" max="14" width="27.5703125" bestFit="1" customWidth="1"/>
  </cols>
  <sheetData>
    <row r="3" spans="1:14" ht="28.5" customHeight="1" x14ac:dyDescent="0.25">
      <c r="A3" s="55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1" customHeight="1" x14ac:dyDescent="0.25">
      <c r="A4" s="53" t="s">
        <v>99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5.75" x14ac:dyDescent="0.25">
      <c r="A5" s="62">
        <v>2021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.75" customHeight="1" x14ac:dyDescent="0.25">
      <c r="A6" s="57" t="s">
        <v>92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5.75" customHeight="1" x14ac:dyDescent="0.25">
      <c r="A7" s="58" t="s">
        <v>77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9" spans="1:14" s="19" customFormat="1" ht="23.25" customHeight="1" x14ac:dyDescent="0.25">
      <c r="A9" s="26" t="s">
        <v>66</v>
      </c>
      <c r="B9" s="27" t="s">
        <v>79</v>
      </c>
      <c r="C9" s="27" t="s">
        <v>80</v>
      </c>
      <c r="D9" s="27" t="s">
        <v>81</v>
      </c>
      <c r="E9" s="27" t="s">
        <v>82</v>
      </c>
      <c r="F9" s="28" t="s">
        <v>83</v>
      </c>
      <c r="G9" s="27" t="s">
        <v>84</v>
      </c>
      <c r="H9" s="28" t="s">
        <v>85</v>
      </c>
      <c r="I9" s="27" t="s">
        <v>86</v>
      </c>
      <c r="J9" s="27" t="s">
        <v>87</v>
      </c>
      <c r="K9" s="27" t="s">
        <v>88</v>
      </c>
      <c r="L9" s="27" t="s">
        <v>89</v>
      </c>
      <c r="M9" s="28" t="s">
        <v>90</v>
      </c>
      <c r="N9" s="27" t="s">
        <v>78</v>
      </c>
    </row>
    <row r="10" spans="1:14" s="19" customFormat="1" ht="24.95" customHeight="1" x14ac:dyDescent="0.25">
      <c r="A10" s="29" t="s">
        <v>0</v>
      </c>
      <c r="B10" s="30">
        <f t="shared" ref="B10:G10" si="0">B11+B17+B27+B37+B46+B53+B63</f>
        <v>73951480.930000007</v>
      </c>
      <c r="C10" s="30">
        <f t="shared" si="0"/>
        <v>128307169.49000001</v>
      </c>
      <c r="D10" s="30">
        <f t="shared" si="0"/>
        <v>371280741.89999992</v>
      </c>
      <c r="E10" s="30">
        <f t="shared" si="0"/>
        <v>446320731.02000004</v>
      </c>
      <c r="F10" s="30">
        <f t="shared" si="0"/>
        <v>223611232.30000001</v>
      </c>
      <c r="G10" s="30">
        <f t="shared" si="0"/>
        <v>354524185.20000005</v>
      </c>
      <c r="H10" s="30">
        <f>H11+H17+H27+H37+H46+H53+H63+H68+H71</f>
        <v>302002572.69000006</v>
      </c>
      <c r="I10" s="30">
        <f t="shared" ref="I10" si="1">I11+I17+I27+I37+I46+I53+I63+I68+I71</f>
        <v>349099681.01999998</v>
      </c>
      <c r="J10" s="30">
        <f t="shared" ref="J10" si="2">J11+J17+J27+J37+J46+J53+J63+J68+J71</f>
        <v>0</v>
      </c>
      <c r="K10" s="30">
        <f t="shared" ref="K10" si="3">K11+K17+K27+K37+K46+K53+K63+K68+K71</f>
        <v>0</v>
      </c>
      <c r="L10" s="30">
        <f t="shared" ref="L10" si="4">L11+L17+L27+L37+L46+L53+L63+L68+L71</f>
        <v>0</v>
      </c>
      <c r="M10" s="30">
        <f t="shared" ref="M10" si="5">M11+M17+M27+M37+M46+M53+M63+M68+M71</f>
        <v>0</v>
      </c>
      <c r="N10" s="31">
        <f>SUM(B10:M10)</f>
        <v>2249097794.5500002</v>
      </c>
    </row>
    <row r="11" spans="1:14" s="19" customFormat="1" ht="24.95" customHeight="1" x14ac:dyDescent="0.25">
      <c r="A11" s="32" t="s">
        <v>1</v>
      </c>
      <c r="B11" s="31">
        <f t="shared" ref="B11:G11" si="6">SUM(B12:B16)</f>
        <v>73905095.930000007</v>
      </c>
      <c r="C11" s="31">
        <f t="shared" si="6"/>
        <v>79715292.879999995</v>
      </c>
      <c r="D11" s="31">
        <f t="shared" si="6"/>
        <v>78963928.439999998</v>
      </c>
      <c r="E11" s="31">
        <f t="shared" si="6"/>
        <v>89467256</v>
      </c>
      <c r="F11" s="31">
        <f t="shared" si="6"/>
        <v>77172688.579999998</v>
      </c>
      <c r="G11" s="31">
        <f t="shared" si="6"/>
        <v>75660971.170000002</v>
      </c>
      <c r="H11" s="31">
        <f>SUM(H12:H16)</f>
        <v>75154810.430000007</v>
      </c>
      <c r="I11" s="31">
        <f t="shared" ref="I11" si="7">SUM(I12:I16)</f>
        <v>111510743.98999999</v>
      </c>
      <c r="J11" s="31">
        <f t="shared" ref="J11" si="8">SUM(J12:J16)</f>
        <v>0</v>
      </c>
      <c r="K11" s="31">
        <f t="shared" ref="K11" si="9">SUM(K12:K16)</f>
        <v>0</v>
      </c>
      <c r="L11" s="31">
        <f t="shared" ref="L11" si="10">SUM(L12:L16)</f>
        <v>0</v>
      </c>
      <c r="M11" s="31">
        <f t="shared" ref="M11" si="11">SUM(M12:M16)</f>
        <v>0</v>
      </c>
      <c r="N11" s="33">
        <f>SUM(B11:M11)</f>
        <v>661550787.42000008</v>
      </c>
    </row>
    <row r="12" spans="1:14" s="19" customFormat="1" ht="24.95" customHeight="1" x14ac:dyDescent="0.25">
      <c r="A12" s="34" t="s">
        <v>2</v>
      </c>
      <c r="B12" s="35">
        <v>64261800</v>
      </c>
      <c r="C12" s="35">
        <v>63943500</v>
      </c>
      <c r="D12" s="35">
        <v>66000808.329999998</v>
      </c>
      <c r="E12" s="35">
        <v>76898453.269999996</v>
      </c>
      <c r="F12" s="35">
        <v>64313017.829999998</v>
      </c>
      <c r="G12" s="35">
        <v>63385045.219999999</v>
      </c>
      <c r="H12" s="35">
        <v>62660181.100000001</v>
      </c>
      <c r="I12" s="35">
        <v>97871061.849999994</v>
      </c>
      <c r="J12" s="35">
        <v>0</v>
      </c>
      <c r="K12" s="35">
        <v>0</v>
      </c>
      <c r="L12" s="35">
        <v>0</v>
      </c>
      <c r="M12" s="35">
        <v>0</v>
      </c>
      <c r="N12" s="31">
        <f>SUM(B12:M12)</f>
        <v>559333867.60000002</v>
      </c>
    </row>
    <row r="13" spans="1:14" s="19" customFormat="1" ht="24.95" customHeight="1" x14ac:dyDescent="0.25">
      <c r="A13" s="34" t="s">
        <v>3</v>
      </c>
      <c r="B13" s="35">
        <v>0</v>
      </c>
      <c r="C13" s="35">
        <v>6180050</v>
      </c>
      <c r="D13" s="35">
        <v>3062025</v>
      </c>
      <c r="E13" s="35">
        <v>3076025</v>
      </c>
      <c r="F13" s="35">
        <v>3045025</v>
      </c>
      <c r="G13" s="35">
        <v>3045025</v>
      </c>
      <c r="H13" s="35">
        <v>3055025</v>
      </c>
      <c r="I13" s="35">
        <v>3058025</v>
      </c>
      <c r="J13" s="35">
        <v>0</v>
      </c>
      <c r="K13" s="35">
        <v>0</v>
      </c>
      <c r="L13" s="35">
        <v>0</v>
      </c>
      <c r="M13" s="35">
        <v>0</v>
      </c>
      <c r="N13" s="31">
        <f t="shared" ref="N13:N74" si="12">SUM(B13:M13)</f>
        <v>24521200</v>
      </c>
    </row>
    <row r="14" spans="1:14" s="19" customFormat="1" ht="24.95" customHeight="1" x14ac:dyDescent="0.25">
      <c r="A14" s="34" t="s">
        <v>4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1">
        <f t="shared" si="12"/>
        <v>0</v>
      </c>
    </row>
    <row r="15" spans="1:14" s="19" customFormat="1" ht="24.95" customHeight="1" x14ac:dyDescent="0.25">
      <c r="A15" s="34" t="s">
        <v>5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1">
        <f t="shared" si="12"/>
        <v>0</v>
      </c>
    </row>
    <row r="16" spans="1:14" s="19" customFormat="1" ht="24.95" customHeight="1" x14ac:dyDescent="0.25">
      <c r="A16" s="34" t="s">
        <v>6</v>
      </c>
      <c r="B16" s="35">
        <v>9643295.9299999997</v>
      </c>
      <c r="C16" s="35">
        <v>9591742.8800000008</v>
      </c>
      <c r="D16" s="35">
        <v>9901095.1099999994</v>
      </c>
      <c r="E16" s="35">
        <v>9492777.7300000004</v>
      </c>
      <c r="F16" s="35">
        <v>9814645.75</v>
      </c>
      <c r="G16" s="35">
        <v>9230900.9499999993</v>
      </c>
      <c r="H16" s="35">
        <v>9439604.3300000001</v>
      </c>
      <c r="I16" s="35">
        <v>10581657.140000001</v>
      </c>
      <c r="J16" s="35">
        <v>0</v>
      </c>
      <c r="K16" s="35">
        <v>0</v>
      </c>
      <c r="L16" s="35">
        <v>0</v>
      </c>
      <c r="M16" s="35">
        <v>0</v>
      </c>
      <c r="N16" s="31">
        <f t="shared" si="12"/>
        <v>77695719.820000008</v>
      </c>
    </row>
    <row r="17" spans="1:14" s="19" customFormat="1" ht="24.95" customHeight="1" x14ac:dyDescent="0.25">
      <c r="A17" s="32" t="s">
        <v>7</v>
      </c>
      <c r="B17" s="31">
        <f t="shared" ref="B17:G17" si="13">SUM(B18:B26)</f>
        <v>46385</v>
      </c>
      <c r="C17" s="31">
        <f t="shared" si="13"/>
        <v>41845728.68</v>
      </c>
      <c r="D17" s="31">
        <f t="shared" si="13"/>
        <v>255800591.86999997</v>
      </c>
      <c r="E17" s="31">
        <f t="shared" si="13"/>
        <v>336753008.53000003</v>
      </c>
      <c r="F17" s="31">
        <f t="shared" si="13"/>
        <v>137947189.15000001</v>
      </c>
      <c r="G17" s="31">
        <f t="shared" si="13"/>
        <v>272342912.69</v>
      </c>
      <c r="H17" s="31">
        <f>SUM(H18:H26)</f>
        <v>221775836.66</v>
      </c>
      <c r="I17" s="31">
        <f t="shared" ref="I17" si="14">SUM(I18:I26)</f>
        <v>219646956.58000001</v>
      </c>
      <c r="J17" s="31">
        <f t="shared" ref="J17" si="15">SUM(J18:J26)</f>
        <v>0</v>
      </c>
      <c r="K17" s="31">
        <f t="shared" ref="K17" si="16">SUM(K18:K26)</f>
        <v>0</v>
      </c>
      <c r="L17" s="31">
        <f t="shared" ref="L17" si="17">SUM(L18:L26)</f>
        <v>0</v>
      </c>
      <c r="M17" s="31">
        <f t="shared" ref="M17" si="18">SUM(M18:M26)</f>
        <v>0</v>
      </c>
      <c r="N17" s="31">
        <f t="shared" si="12"/>
        <v>1486158609.1599998</v>
      </c>
    </row>
    <row r="18" spans="1:14" s="19" customFormat="1" ht="24.95" customHeight="1" x14ac:dyDescent="0.25">
      <c r="A18" s="34" t="s">
        <v>8</v>
      </c>
      <c r="B18" s="35">
        <v>46385</v>
      </c>
      <c r="C18" s="35">
        <v>41845728.68</v>
      </c>
      <c r="D18" s="35">
        <v>43157664.259999998</v>
      </c>
      <c r="E18" s="35">
        <v>80815895.049999997</v>
      </c>
      <c r="F18" s="35">
        <v>869684.62</v>
      </c>
      <c r="G18" s="35">
        <v>95872946.980000004</v>
      </c>
      <c r="H18" s="35">
        <v>45534586.350000001</v>
      </c>
      <c r="I18" s="35">
        <v>44852646.700000003</v>
      </c>
      <c r="J18" s="35">
        <v>0</v>
      </c>
      <c r="K18" s="35">
        <v>0</v>
      </c>
      <c r="L18" s="35">
        <v>0</v>
      </c>
      <c r="M18" s="35">
        <v>0</v>
      </c>
      <c r="N18" s="31">
        <f t="shared" si="12"/>
        <v>352995537.64000005</v>
      </c>
    </row>
    <row r="19" spans="1:14" s="19" customFormat="1" ht="24.95" customHeight="1" x14ac:dyDescent="0.25">
      <c r="A19" s="34" t="s">
        <v>9</v>
      </c>
      <c r="B19" s="35">
        <v>0</v>
      </c>
      <c r="C19" s="35">
        <v>0</v>
      </c>
      <c r="D19" s="35">
        <v>87626.4</v>
      </c>
      <c r="E19" s="35">
        <v>68171.25</v>
      </c>
      <c r="F19" s="35">
        <v>313258.40000000002</v>
      </c>
      <c r="G19" s="35">
        <v>581070.35</v>
      </c>
      <c r="H19" s="35">
        <v>112752.8</v>
      </c>
      <c r="I19" s="35">
        <v>752796.62</v>
      </c>
      <c r="J19" s="35">
        <v>0</v>
      </c>
      <c r="K19" s="35">
        <v>0</v>
      </c>
      <c r="L19" s="35">
        <v>0</v>
      </c>
      <c r="M19" s="35">
        <v>0</v>
      </c>
      <c r="N19" s="31">
        <f t="shared" si="12"/>
        <v>1915675.8199999998</v>
      </c>
    </row>
    <row r="20" spans="1:14" s="19" customFormat="1" ht="24.95" customHeight="1" x14ac:dyDescent="0.25">
      <c r="A20" s="34" t="s">
        <v>10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1">
        <f t="shared" si="12"/>
        <v>0</v>
      </c>
    </row>
    <row r="21" spans="1:14" s="19" customFormat="1" ht="24.95" customHeight="1" x14ac:dyDescent="0.25">
      <c r="A21" s="34" t="s">
        <v>11</v>
      </c>
      <c r="B21" s="35">
        <v>0</v>
      </c>
      <c r="C21" s="35">
        <v>0</v>
      </c>
      <c r="D21" s="35">
        <v>0</v>
      </c>
      <c r="E21" s="35">
        <v>253335.11</v>
      </c>
      <c r="F21" s="35">
        <v>0</v>
      </c>
      <c r="G21" s="35">
        <v>239131.38</v>
      </c>
      <c r="H21" s="35">
        <v>0</v>
      </c>
      <c r="I21" s="35">
        <v>176966.32</v>
      </c>
      <c r="J21" s="35">
        <v>0</v>
      </c>
      <c r="K21" s="35">
        <v>0</v>
      </c>
      <c r="L21" s="35">
        <v>0</v>
      </c>
      <c r="M21" s="35">
        <v>0</v>
      </c>
      <c r="N21" s="31">
        <f t="shared" si="12"/>
        <v>669432.81000000006</v>
      </c>
    </row>
    <row r="22" spans="1:14" s="19" customFormat="1" ht="24.95" customHeight="1" x14ac:dyDescent="0.25">
      <c r="A22" s="34" t="s">
        <v>12</v>
      </c>
      <c r="B22" s="35">
        <v>0</v>
      </c>
      <c r="C22" s="35">
        <v>0</v>
      </c>
      <c r="D22" s="35">
        <v>905182.44</v>
      </c>
      <c r="E22" s="35">
        <v>239423.48</v>
      </c>
      <c r="F22" s="35">
        <v>239423.48</v>
      </c>
      <c r="G22" s="35">
        <v>330228.58</v>
      </c>
      <c r="H22" s="35">
        <v>4221772.3099999996</v>
      </c>
      <c r="I22" s="35">
        <v>172663.6</v>
      </c>
      <c r="J22" s="35">
        <v>0</v>
      </c>
      <c r="K22" s="35">
        <v>0</v>
      </c>
      <c r="L22" s="35">
        <v>0</v>
      </c>
      <c r="M22" s="35">
        <v>0</v>
      </c>
      <c r="N22" s="31">
        <f t="shared" si="12"/>
        <v>6108693.8899999987</v>
      </c>
    </row>
    <row r="23" spans="1:14" s="19" customFormat="1" ht="24.95" customHeight="1" x14ac:dyDescent="0.25">
      <c r="A23" s="34" t="s">
        <v>13</v>
      </c>
      <c r="B23" s="35">
        <v>0</v>
      </c>
      <c r="C23" s="35">
        <v>0</v>
      </c>
      <c r="D23" s="35">
        <v>55115966.549999997</v>
      </c>
      <c r="E23" s="35">
        <v>106318125.55</v>
      </c>
      <c r="F23" s="35">
        <v>0</v>
      </c>
      <c r="G23" s="35">
        <v>3262574.73</v>
      </c>
      <c r="H23" s="35">
        <v>0</v>
      </c>
      <c r="I23" s="35">
        <v>139541.76999999999</v>
      </c>
      <c r="J23" s="35">
        <v>0</v>
      </c>
      <c r="K23" s="35">
        <v>0</v>
      </c>
      <c r="L23" s="35">
        <v>0</v>
      </c>
      <c r="M23" s="35">
        <v>0</v>
      </c>
      <c r="N23" s="31">
        <f t="shared" si="12"/>
        <v>164836208.59999999</v>
      </c>
    </row>
    <row r="24" spans="1:14" s="7" customFormat="1" ht="42" customHeight="1" x14ac:dyDescent="0.25">
      <c r="A24" s="43" t="s">
        <v>14</v>
      </c>
      <c r="B24" s="44">
        <v>0</v>
      </c>
      <c r="C24" s="44">
        <v>0</v>
      </c>
      <c r="D24" s="44">
        <v>142680765.37</v>
      </c>
      <c r="E24" s="44">
        <v>136806422.65000001</v>
      </c>
      <c r="F24" s="44">
        <v>123611296.66</v>
      </c>
      <c r="G24" s="44">
        <v>147932115.77000001</v>
      </c>
      <c r="H24" s="44">
        <v>61272591.609999999</v>
      </c>
      <c r="I24" s="44">
        <v>156415137.41999999</v>
      </c>
      <c r="J24" s="44">
        <v>0</v>
      </c>
      <c r="K24" s="44">
        <v>0</v>
      </c>
      <c r="L24" s="44">
        <v>0</v>
      </c>
      <c r="M24" s="44">
        <v>0</v>
      </c>
      <c r="N24" s="45">
        <f t="shared" si="12"/>
        <v>768718329.4799999</v>
      </c>
    </row>
    <row r="25" spans="1:14" s="19" customFormat="1" ht="24.95" customHeight="1" x14ac:dyDescent="0.25">
      <c r="A25" s="34" t="s">
        <v>15</v>
      </c>
      <c r="B25" s="35">
        <v>0</v>
      </c>
      <c r="C25" s="35">
        <v>0</v>
      </c>
      <c r="D25" s="35">
        <v>13760461.85</v>
      </c>
      <c r="E25" s="35">
        <v>12197086.439999999</v>
      </c>
      <c r="F25" s="35">
        <v>12913525.99</v>
      </c>
      <c r="G25" s="35">
        <v>24124844.899999999</v>
      </c>
      <c r="H25" s="35">
        <v>110634133.59</v>
      </c>
      <c r="I25" s="35">
        <v>17137204.149999999</v>
      </c>
      <c r="J25" s="35">
        <v>0</v>
      </c>
      <c r="K25" s="35">
        <v>0</v>
      </c>
      <c r="L25" s="35">
        <v>0</v>
      </c>
      <c r="M25" s="35">
        <v>0</v>
      </c>
      <c r="N25" s="31">
        <f t="shared" si="12"/>
        <v>190767256.92000002</v>
      </c>
    </row>
    <row r="26" spans="1:14" s="19" customFormat="1" ht="24.95" customHeight="1" x14ac:dyDescent="0.25">
      <c r="A26" s="34" t="s">
        <v>16</v>
      </c>
      <c r="B26" s="35">
        <v>0</v>
      </c>
      <c r="C26" s="35">
        <v>0</v>
      </c>
      <c r="D26" s="35">
        <v>92925</v>
      </c>
      <c r="E26" s="35">
        <v>54549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1">
        <f t="shared" si="12"/>
        <v>147474</v>
      </c>
    </row>
    <row r="27" spans="1:14" s="19" customFormat="1" ht="24.95" customHeight="1" x14ac:dyDescent="0.25">
      <c r="A27" s="32" t="s">
        <v>17</v>
      </c>
      <c r="B27" s="31">
        <f t="shared" ref="B27:G27" si="19">SUM(B28:B36)</f>
        <v>0</v>
      </c>
      <c r="C27" s="31">
        <f t="shared" si="19"/>
        <v>2464724</v>
      </c>
      <c r="D27" s="31">
        <f t="shared" si="19"/>
        <v>13982492.84</v>
      </c>
      <c r="E27" s="31">
        <f t="shared" si="19"/>
        <v>11297666.67</v>
      </c>
      <c r="F27" s="31">
        <f t="shared" si="19"/>
        <v>2769562.3899999997</v>
      </c>
      <c r="G27" s="31">
        <f t="shared" si="19"/>
        <v>3423328.7399999998</v>
      </c>
      <c r="H27" s="31">
        <f>SUM(H28:H36)</f>
        <v>4910115.5999999996</v>
      </c>
      <c r="I27" s="31">
        <f t="shared" ref="I27" si="20">SUM(I28:I36)</f>
        <v>10326281.459999999</v>
      </c>
      <c r="J27" s="31">
        <f t="shared" ref="J27" si="21">SUM(J28:J36)</f>
        <v>0</v>
      </c>
      <c r="K27" s="31">
        <f t="shared" ref="K27" si="22">SUM(K28:K36)</f>
        <v>0</v>
      </c>
      <c r="L27" s="31">
        <f t="shared" ref="L27" si="23">SUM(L28:L36)</f>
        <v>0</v>
      </c>
      <c r="M27" s="31">
        <f t="shared" ref="M27" si="24">SUM(M28:M36)</f>
        <v>0</v>
      </c>
      <c r="N27" s="31">
        <f t="shared" si="12"/>
        <v>49174171.700000003</v>
      </c>
    </row>
    <row r="28" spans="1:14" s="19" customFormat="1" ht="24.95" customHeight="1" x14ac:dyDescent="0.25">
      <c r="A28" s="34" t="s">
        <v>18</v>
      </c>
      <c r="B28" s="35">
        <v>0</v>
      </c>
      <c r="C28" s="35">
        <v>131724</v>
      </c>
      <c r="D28" s="35">
        <v>0</v>
      </c>
      <c r="E28" s="35">
        <v>157125</v>
      </c>
      <c r="F28" s="35">
        <v>144685.4</v>
      </c>
      <c r="G28" s="35">
        <v>82532</v>
      </c>
      <c r="H28" s="35">
        <v>149695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1">
        <f t="shared" si="12"/>
        <v>665761.4</v>
      </c>
    </row>
    <row r="29" spans="1:14" s="19" customFormat="1" ht="24.95" customHeight="1" x14ac:dyDescent="0.25">
      <c r="A29" s="34" t="s">
        <v>19</v>
      </c>
      <c r="B29" s="35">
        <v>0</v>
      </c>
      <c r="C29" s="35">
        <v>0</v>
      </c>
      <c r="D29" s="35">
        <v>517666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1">
        <f t="shared" si="12"/>
        <v>517666</v>
      </c>
    </row>
    <row r="30" spans="1:14" s="19" customFormat="1" ht="24.95" customHeight="1" x14ac:dyDescent="0.25">
      <c r="A30" s="34" t="s">
        <v>20</v>
      </c>
      <c r="B30" s="35">
        <v>0</v>
      </c>
      <c r="C30" s="35">
        <v>0</v>
      </c>
      <c r="D30" s="35">
        <v>12360008.890000001</v>
      </c>
      <c r="E30" s="35">
        <v>3967683.33</v>
      </c>
      <c r="F30" s="35">
        <v>339549.72</v>
      </c>
      <c r="G30" s="35">
        <v>0</v>
      </c>
      <c r="H30" s="35">
        <v>337480</v>
      </c>
      <c r="I30" s="35">
        <v>7540200</v>
      </c>
      <c r="J30" s="35">
        <v>0</v>
      </c>
      <c r="K30" s="35">
        <v>0</v>
      </c>
      <c r="L30" s="35">
        <v>0</v>
      </c>
      <c r="M30" s="35">
        <v>0</v>
      </c>
      <c r="N30" s="31">
        <f t="shared" si="12"/>
        <v>24544921.940000001</v>
      </c>
    </row>
    <row r="31" spans="1:14" s="19" customFormat="1" ht="24.95" customHeight="1" x14ac:dyDescent="0.25">
      <c r="A31" s="34" t="s">
        <v>21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1">
        <f t="shared" si="12"/>
        <v>0</v>
      </c>
    </row>
    <row r="32" spans="1:14" s="19" customFormat="1" ht="24.95" customHeight="1" x14ac:dyDescent="0.25">
      <c r="A32" s="34" t="s">
        <v>22</v>
      </c>
      <c r="B32" s="35">
        <v>0</v>
      </c>
      <c r="C32" s="35">
        <v>0</v>
      </c>
      <c r="D32" s="35">
        <v>50697.52</v>
      </c>
      <c r="E32" s="35">
        <v>66489.289999999994</v>
      </c>
      <c r="F32" s="35">
        <v>29799.96</v>
      </c>
      <c r="G32" s="35">
        <v>92486.25</v>
      </c>
      <c r="H32" s="35">
        <v>15481.6</v>
      </c>
      <c r="I32" s="35">
        <v>193220.39</v>
      </c>
      <c r="J32" s="35">
        <v>0</v>
      </c>
      <c r="K32" s="35">
        <v>0</v>
      </c>
      <c r="L32" s="35">
        <v>0</v>
      </c>
      <c r="M32" s="35">
        <v>0</v>
      </c>
      <c r="N32" s="31">
        <f t="shared" si="12"/>
        <v>448175.01</v>
      </c>
    </row>
    <row r="33" spans="1:14" s="19" customFormat="1" ht="24.95" customHeight="1" x14ac:dyDescent="0.25">
      <c r="A33" s="34" t="s">
        <v>23</v>
      </c>
      <c r="B33" s="35">
        <v>0</v>
      </c>
      <c r="C33" s="35">
        <v>0</v>
      </c>
      <c r="D33" s="35">
        <v>173048.65</v>
      </c>
      <c r="E33" s="35">
        <v>339000</v>
      </c>
      <c r="F33" s="35">
        <v>0</v>
      </c>
      <c r="G33" s="35">
        <v>0</v>
      </c>
      <c r="H33" s="35">
        <v>230841.04</v>
      </c>
      <c r="I33" s="35">
        <v>5498.8</v>
      </c>
      <c r="J33" s="35">
        <v>0</v>
      </c>
      <c r="K33" s="35">
        <v>0</v>
      </c>
      <c r="L33" s="35">
        <v>0</v>
      </c>
      <c r="M33" s="35">
        <v>0</v>
      </c>
      <c r="N33" s="31">
        <f t="shared" si="12"/>
        <v>748388.49000000011</v>
      </c>
    </row>
    <row r="34" spans="1:14" s="19" customFormat="1" ht="24.95" customHeight="1" x14ac:dyDescent="0.25">
      <c r="A34" s="34" t="s">
        <v>24</v>
      </c>
      <c r="B34" s="35">
        <v>0</v>
      </c>
      <c r="C34" s="35">
        <v>2333000</v>
      </c>
      <c r="D34" s="35">
        <v>25655.09</v>
      </c>
      <c r="E34" s="35">
        <v>800000</v>
      </c>
      <c r="F34" s="35">
        <v>853659.32</v>
      </c>
      <c r="G34" s="35">
        <v>898891.9</v>
      </c>
      <c r="H34" s="35">
        <v>1721299.02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1">
        <f t="shared" si="12"/>
        <v>6632505.3300000001</v>
      </c>
    </row>
    <row r="35" spans="1:14" s="19" customFormat="1" ht="24.95" customHeight="1" x14ac:dyDescent="0.25">
      <c r="A35" s="34" t="s">
        <v>25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1">
        <f t="shared" si="12"/>
        <v>0</v>
      </c>
    </row>
    <row r="36" spans="1:14" s="19" customFormat="1" ht="24.95" customHeight="1" x14ac:dyDescent="0.25">
      <c r="A36" s="34" t="s">
        <v>26</v>
      </c>
      <c r="B36" s="35">
        <v>0</v>
      </c>
      <c r="C36" s="35">
        <v>0</v>
      </c>
      <c r="D36" s="35">
        <v>855416.69</v>
      </c>
      <c r="E36" s="35">
        <v>5967369.0499999998</v>
      </c>
      <c r="F36" s="35">
        <v>1401867.99</v>
      </c>
      <c r="G36" s="35">
        <v>2349418.59</v>
      </c>
      <c r="H36" s="35">
        <v>2455318.94</v>
      </c>
      <c r="I36" s="35">
        <v>2587362.27</v>
      </c>
      <c r="J36" s="35">
        <v>0</v>
      </c>
      <c r="K36" s="35">
        <v>0</v>
      </c>
      <c r="L36" s="35">
        <v>0</v>
      </c>
      <c r="M36" s="35">
        <v>0</v>
      </c>
      <c r="N36" s="31">
        <f t="shared" si="12"/>
        <v>15616753.529999999</v>
      </c>
    </row>
    <row r="37" spans="1:14" s="19" customFormat="1" ht="24.95" customHeight="1" x14ac:dyDescent="0.25">
      <c r="A37" s="32" t="s">
        <v>27</v>
      </c>
      <c r="B37" s="31">
        <f t="shared" ref="B37:G37" si="25">SUM(B38:B46)</f>
        <v>0</v>
      </c>
      <c r="C37" s="31">
        <f t="shared" si="25"/>
        <v>284692</v>
      </c>
      <c r="D37" s="31">
        <f t="shared" si="25"/>
        <v>0</v>
      </c>
      <c r="E37" s="31">
        <f t="shared" si="25"/>
        <v>0</v>
      </c>
      <c r="F37" s="31">
        <f t="shared" si="25"/>
        <v>0</v>
      </c>
      <c r="G37" s="31">
        <f t="shared" si="25"/>
        <v>0</v>
      </c>
      <c r="H37" s="31">
        <f>SUM(H38:H46)</f>
        <v>0</v>
      </c>
      <c r="I37" s="31">
        <f t="shared" ref="I37" si="26">SUM(I38:I46)</f>
        <v>0</v>
      </c>
      <c r="J37" s="31">
        <f t="shared" ref="J37" si="27">SUM(J38:J46)</f>
        <v>0</v>
      </c>
      <c r="K37" s="31">
        <f t="shared" ref="K37" si="28">SUM(K38:K46)</f>
        <v>0</v>
      </c>
      <c r="L37" s="31">
        <f t="shared" ref="L37" si="29">SUM(L38:L46)</f>
        <v>0</v>
      </c>
      <c r="M37" s="31">
        <f t="shared" ref="M37" si="30">SUM(M38:M46)</f>
        <v>0</v>
      </c>
      <c r="N37" s="31">
        <f t="shared" si="12"/>
        <v>284692</v>
      </c>
    </row>
    <row r="38" spans="1:14" s="19" customFormat="1" ht="24.95" customHeight="1" x14ac:dyDescent="0.25">
      <c r="A38" s="34" t="s">
        <v>28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1">
        <f t="shared" si="12"/>
        <v>0</v>
      </c>
    </row>
    <row r="39" spans="1:14" s="19" customFormat="1" ht="24.95" customHeight="1" x14ac:dyDescent="0.25">
      <c r="A39" s="34" t="s">
        <v>29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1">
        <f t="shared" si="12"/>
        <v>0</v>
      </c>
    </row>
    <row r="40" spans="1:14" s="19" customFormat="1" ht="24.95" customHeight="1" x14ac:dyDescent="0.25">
      <c r="A40" s="34" t="s">
        <v>30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1">
        <f t="shared" si="12"/>
        <v>0</v>
      </c>
    </row>
    <row r="41" spans="1:14" s="19" customFormat="1" ht="24.95" customHeight="1" x14ac:dyDescent="0.25">
      <c r="A41" s="34" t="s">
        <v>31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1">
        <f t="shared" si="12"/>
        <v>0</v>
      </c>
    </row>
    <row r="42" spans="1:14" s="19" customFormat="1" ht="24.95" customHeight="1" x14ac:dyDescent="0.25">
      <c r="A42" s="34" t="s">
        <v>32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1">
        <f t="shared" si="12"/>
        <v>0</v>
      </c>
    </row>
    <row r="43" spans="1:14" s="19" customFormat="1" ht="24.95" customHeight="1" x14ac:dyDescent="0.25">
      <c r="A43" s="34" t="s">
        <v>33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1">
        <f t="shared" si="12"/>
        <v>0</v>
      </c>
    </row>
    <row r="44" spans="1:14" s="19" customFormat="1" ht="24.95" customHeight="1" x14ac:dyDescent="0.25">
      <c r="A44" s="34" t="s">
        <v>34</v>
      </c>
      <c r="B44" s="35">
        <v>0</v>
      </c>
      <c r="C44" s="35">
        <v>284692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1">
        <f t="shared" si="12"/>
        <v>284692</v>
      </c>
    </row>
    <row r="45" spans="1:14" s="19" customFormat="1" ht="24.95" customHeight="1" x14ac:dyDescent="0.25">
      <c r="A45" s="34" t="s">
        <v>35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1">
        <f t="shared" si="12"/>
        <v>0</v>
      </c>
    </row>
    <row r="46" spans="1:14" s="19" customFormat="1" ht="24.95" customHeight="1" x14ac:dyDescent="0.25">
      <c r="A46" s="32" t="s">
        <v>36</v>
      </c>
      <c r="B46" s="31">
        <f t="shared" ref="B46:G46" si="31">SUM(B47:B52)</f>
        <v>0</v>
      </c>
      <c r="C46" s="31">
        <f t="shared" si="31"/>
        <v>0</v>
      </c>
      <c r="D46" s="31">
        <f t="shared" si="31"/>
        <v>0</v>
      </c>
      <c r="E46" s="31">
        <f t="shared" si="31"/>
        <v>0</v>
      </c>
      <c r="F46" s="31">
        <f t="shared" si="31"/>
        <v>0</v>
      </c>
      <c r="G46" s="31">
        <f t="shared" si="31"/>
        <v>0</v>
      </c>
      <c r="H46" s="31">
        <f>SUM(H47:H52)</f>
        <v>0</v>
      </c>
      <c r="I46" s="31">
        <f t="shared" ref="I46" si="32">SUM(I47:I52)</f>
        <v>0</v>
      </c>
      <c r="J46" s="31">
        <f t="shared" ref="J46" si="33">SUM(J47:J52)</f>
        <v>0</v>
      </c>
      <c r="K46" s="31">
        <f t="shared" ref="K46" si="34">SUM(K47:K52)</f>
        <v>0</v>
      </c>
      <c r="L46" s="31">
        <f t="shared" ref="L46" si="35">SUM(L47:L52)</f>
        <v>0</v>
      </c>
      <c r="M46" s="31">
        <f t="shared" ref="M46" si="36">SUM(M47:M52)</f>
        <v>0</v>
      </c>
      <c r="N46" s="31">
        <f t="shared" si="12"/>
        <v>0</v>
      </c>
    </row>
    <row r="47" spans="1:14" s="19" customFormat="1" ht="24.95" customHeight="1" x14ac:dyDescent="0.25">
      <c r="A47" s="34" t="s">
        <v>37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1">
        <f t="shared" si="12"/>
        <v>0</v>
      </c>
    </row>
    <row r="48" spans="1:14" s="19" customFormat="1" ht="24.95" customHeight="1" x14ac:dyDescent="0.25">
      <c r="A48" s="34" t="s">
        <v>38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1">
        <f t="shared" si="12"/>
        <v>0</v>
      </c>
    </row>
    <row r="49" spans="1:14" s="19" customFormat="1" ht="24.95" customHeight="1" x14ac:dyDescent="0.25">
      <c r="A49" s="34" t="s">
        <v>39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1">
        <f t="shared" si="12"/>
        <v>0</v>
      </c>
    </row>
    <row r="50" spans="1:14" s="19" customFormat="1" ht="24.95" customHeight="1" x14ac:dyDescent="0.25">
      <c r="A50" s="34" t="s">
        <v>40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1">
        <f t="shared" si="12"/>
        <v>0</v>
      </c>
    </row>
    <row r="51" spans="1:14" s="19" customFormat="1" ht="24.95" customHeight="1" x14ac:dyDescent="0.25">
      <c r="A51" s="34" t="s">
        <v>41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1">
        <f t="shared" si="12"/>
        <v>0</v>
      </c>
    </row>
    <row r="52" spans="1:14" s="19" customFormat="1" ht="24.95" customHeight="1" x14ac:dyDescent="0.25">
      <c r="A52" s="34" t="s">
        <v>42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1">
        <f t="shared" si="12"/>
        <v>0</v>
      </c>
    </row>
    <row r="53" spans="1:14" s="19" customFormat="1" ht="24.95" customHeight="1" x14ac:dyDescent="0.25">
      <c r="A53" s="32" t="s">
        <v>43</v>
      </c>
      <c r="B53" s="31">
        <f t="shared" ref="B53:G53" si="37">SUM(B54:B62)</f>
        <v>0</v>
      </c>
      <c r="C53" s="31">
        <f t="shared" si="37"/>
        <v>0</v>
      </c>
      <c r="D53" s="31">
        <f t="shared" si="37"/>
        <v>3032235.46</v>
      </c>
      <c r="E53" s="31">
        <f t="shared" si="37"/>
        <v>2692545.93</v>
      </c>
      <c r="F53" s="31">
        <f t="shared" si="37"/>
        <v>5721792.1799999997</v>
      </c>
      <c r="G53" s="31">
        <f t="shared" si="37"/>
        <v>3096972.6</v>
      </c>
      <c r="H53" s="31">
        <f>SUM(H54:H62)</f>
        <v>161810</v>
      </c>
      <c r="I53" s="31">
        <f t="shared" ref="I53" si="38">SUM(I54:I62)</f>
        <v>6428220.2300000004</v>
      </c>
      <c r="J53" s="31">
        <f t="shared" ref="J53" si="39">SUM(J54:J62)</f>
        <v>0</v>
      </c>
      <c r="K53" s="31">
        <f t="shared" ref="K53" si="40">SUM(K54:K62)</f>
        <v>0</v>
      </c>
      <c r="L53" s="31">
        <f t="shared" ref="L53" si="41">SUM(L54:L62)</f>
        <v>0</v>
      </c>
      <c r="M53" s="31">
        <f t="shared" ref="M53" si="42">SUM(M54:M62)</f>
        <v>0</v>
      </c>
      <c r="N53" s="31">
        <f t="shared" si="12"/>
        <v>21133576.399999999</v>
      </c>
    </row>
    <row r="54" spans="1:14" s="19" customFormat="1" ht="24.95" customHeight="1" x14ac:dyDescent="0.25">
      <c r="A54" s="34" t="s">
        <v>44</v>
      </c>
      <c r="B54" s="35">
        <v>0</v>
      </c>
      <c r="C54" s="35">
        <v>0</v>
      </c>
      <c r="D54" s="35">
        <v>1035095.74</v>
      </c>
      <c r="E54" s="35">
        <v>1043494.35</v>
      </c>
      <c r="F54" s="35">
        <v>188800</v>
      </c>
      <c r="G54" s="35">
        <v>1732538.6</v>
      </c>
      <c r="H54" s="35">
        <v>161810</v>
      </c>
      <c r="I54" s="35">
        <v>60622.5</v>
      </c>
      <c r="J54" s="35">
        <v>0</v>
      </c>
      <c r="K54" s="35">
        <v>0</v>
      </c>
      <c r="L54" s="35">
        <v>0</v>
      </c>
      <c r="M54" s="35">
        <v>0</v>
      </c>
      <c r="N54" s="31">
        <f t="shared" si="12"/>
        <v>4222361.1899999995</v>
      </c>
    </row>
    <row r="55" spans="1:14" s="19" customFormat="1" ht="24.95" customHeight="1" x14ac:dyDescent="0.25">
      <c r="A55" s="34" t="s">
        <v>45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1">
        <f t="shared" si="12"/>
        <v>0</v>
      </c>
    </row>
    <row r="56" spans="1:14" s="19" customFormat="1" ht="24.95" customHeight="1" x14ac:dyDescent="0.25">
      <c r="A56" s="34" t="s">
        <v>46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849836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1">
        <f t="shared" si="12"/>
        <v>849836</v>
      </c>
    </row>
    <row r="57" spans="1:14" s="19" customFormat="1" ht="24.95" customHeight="1" x14ac:dyDescent="0.25">
      <c r="A57" s="34" t="s">
        <v>47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129800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1">
        <f t="shared" si="12"/>
        <v>129800</v>
      </c>
    </row>
    <row r="58" spans="1:14" s="19" customFormat="1" ht="24.95" customHeight="1" x14ac:dyDescent="0.25">
      <c r="A58" s="34" t="s">
        <v>48</v>
      </c>
      <c r="B58" s="35">
        <v>0</v>
      </c>
      <c r="C58" s="35">
        <v>0</v>
      </c>
      <c r="D58" s="35">
        <v>982575.72</v>
      </c>
      <c r="E58" s="35">
        <v>0</v>
      </c>
      <c r="F58" s="35">
        <v>413000</v>
      </c>
      <c r="G58" s="35">
        <v>384798</v>
      </c>
      <c r="H58" s="35">
        <v>0</v>
      </c>
      <c r="I58" s="35">
        <v>116714.98</v>
      </c>
      <c r="J58" s="35">
        <v>0</v>
      </c>
      <c r="K58" s="35">
        <v>0</v>
      </c>
      <c r="L58" s="35">
        <v>0</v>
      </c>
      <c r="M58" s="35">
        <v>0</v>
      </c>
      <c r="N58" s="31">
        <f t="shared" si="12"/>
        <v>1897088.7</v>
      </c>
    </row>
    <row r="59" spans="1:14" s="19" customFormat="1" ht="24.95" customHeight="1" x14ac:dyDescent="0.25">
      <c r="A59" s="34" t="s">
        <v>49</v>
      </c>
      <c r="B59" s="35">
        <v>0</v>
      </c>
      <c r="C59" s="35">
        <v>0</v>
      </c>
      <c r="D59" s="35">
        <v>1014564</v>
      </c>
      <c r="E59" s="35">
        <v>0</v>
      </c>
      <c r="F59" s="35">
        <v>5119992.18</v>
      </c>
      <c r="G59" s="35">
        <v>0</v>
      </c>
      <c r="H59" s="35">
        <v>0</v>
      </c>
      <c r="I59" s="35">
        <v>2559995.96</v>
      </c>
      <c r="J59" s="35">
        <v>0</v>
      </c>
      <c r="K59" s="35">
        <v>0</v>
      </c>
      <c r="L59" s="35">
        <v>0</v>
      </c>
      <c r="M59" s="35">
        <v>0</v>
      </c>
      <c r="N59" s="31">
        <f t="shared" si="12"/>
        <v>8694552.1400000006</v>
      </c>
    </row>
    <row r="60" spans="1:14" s="19" customFormat="1" ht="24.95" customHeight="1" x14ac:dyDescent="0.25">
      <c r="A60" s="34" t="s">
        <v>50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1">
        <f t="shared" si="12"/>
        <v>0</v>
      </c>
    </row>
    <row r="61" spans="1:14" s="19" customFormat="1" ht="24.95" customHeight="1" x14ac:dyDescent="0.25">
      <c r="A61" s="34" t="s">
        <v>51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1">
        <f t="shared" si="12"/>
        <v>0</v>
      </c>
    </row>
    <row r="62" spans="1:14" s="19" customFormat="1" ht="24.95" customHeight="1" x14ac:dyDescent="0.25">
      <c r="A62" s="34" t="s">
        <v>52</v>
      </c>
      <c r="B62" s="35">
        <v>0</v>
      </c>
      <c r="C62" s="35">
        <v>0</v>
      </c>
      <c r="D62" s="35">
        <v>0</v>
      </c>
      <c r="E62" s="35">
        <v>1649051.58</v>
      </c>
      <c r="F62" s="35">
        <v>0</v>
      </c>
      <c r="G62" s="35">
        <v>0</v>
      </c>
      <c r="H62" s="35">
        <v>0</v>
      </c>
      <c r="I62" s="35">
        <v>3690886.79</v>
      </c>
      <c r="J62" s="35">
        <v>0</v>
      </c>
      <c r="K62" s="35">
        <v>0</v>
      </c>
      <c r="L62" s="35">
        <v>0</v>
      </c>
      <c r="M62" s="35">
        <v>0</v>
      </c>
      <c r="N62" s="31">
        <f t="shared" si="12"/>
        <v>5339938.37</v>
      </c>
    </row>
    <row r="63" spans="1:14" s="19" customFormat="1" ht="24.95" customHeight="1" x14ac:dyDescent="0.25">
      <c r="A63" s="32" t="s">
        <v>53</v>
      </c>
      <c r="B63" s="31">
        <f t="shared" ref="B63:G63" si="43">SUM(B64:B67)</f>
        <v>0</v>
      </c>
      <c r="C63" s="31">
        <f t="shared" si="43"/>
        <v>3996731.93</v>
      </c>
      <c r="D63" s="31">
        <f t="shared" si="43"/>
        <v>19501493.289999999</v>
      </c>
      <c r="E63" s="31">
        <f t="shared" si="43"/>
        <v>6110253.8899999997</v>
      </c>
      <c r="F63" s="31">
        <f t="shared" si="43"/>
        <v>0</v>
      </c>
      <c r="G63" s="31">
        <f t="shared" si="43"/>
        <v>0</v>
      </c>
      <c r="H63" s="31">
        <f>SUM(H64:H67)</f>
        <v>0</v>
      </c>
      <c r="I63" s="31">
        <f t="shared" ref="I63" si="44">SUM(I64:I67)</f>
        <v>1187478.76</v>
      </c>
      <c r="J63" s="31">
        <f t="shared" ref="J63" si="45">SUM(J64:J67)</f>
        <v>0</v>
      </c>
      <c r="K63" s="31">
        <f t="shared" ref="K63" si="46">SUM(K64:K67)</f>
        <v>0</v>
      </c>
      <c r="L63" s="31">
        <f t="shared" ref="L63" si="47">SUM(L64:L67)</f>
        <v>0</v>
      </c>
      <c r="M63" s="31">
        <f t="shared" ref="M63" si="48">SUM(M64:M67)</f>
        <v>0</v>
      </c>
      <c r="N63" s="31">
        <f t="shared" si="12"/>
        <v>30795957.870000001</v>
      </c>
    </row>
    <row r="64" spans="1:14" s="19" customFormat="1" ht="24.95" customHeight="1" x14ac:dyDescent="0.25">
      <c r="A64" s="34" t="s">
        <v>54</v>
      </c>
      <c r="B64" s="35">
        <v>0</v>
      </c>
      <c r="C64" s="35">
        <v>3996731.93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1">
        <f t="shared" si="12"/>
        <v>3996731.93</v>
      </c>
    </row>
    <row r="65" spans="1:14" s="19" customFormat="1" ht="24.95" customHeight="1" x14ac:dyDescent="0.25">
      <c r="A65" s="34" t="s">
        <v>55</v>
      </c>
      <c r="B65" s="35">
        <v>0</v>
      </c>
      <c r="C65" s="35">
        <v>0</v>
      </c>
      <c r="D65" s="35">
        <v>19501493.289999999</v>
      </c>
      <c r="E65" s="35">
        <v>6110253.8899999997</v>
      </c>
      <c r="F65" s="35">
        <v>0</v>
      </c>
      <c r="G65" s="35">
        <v>0</v>
      </c>
      <c r="H65" s="35">
        <v>0</v>
      </c>
      <c r="I65" s="35">
        <v>1187478.76</v>
      </c>
      <c r="J65" s="35">
        <v>0</v>
      </c>
      <c r="K65" s="35">
        <v>0</v>
      </c>
      <c r="L65" s="35">
        <v>0</v>
      </c>
      <c r="M65" s="35">
        <v>0</v>
      </c>
      <c r="N65" s="31">
        <f t="shared" si="12"/>
        <v>26799225.940000001</v>
      </c>
    </row>
    <row r="66" spans="1:14" s="19" customFormat="1" ht="24.95" customHeight="1" x14ac:dyDescent="0.25">
      <c r="A66" s="34" t="s">
        <v>56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1">
        <f t="shared" si="12"/>
        <v>0</v>
      </c>
    </row>
    <row r="67" spans="1:14" s="19" customFormat="1" ht="24.95" customHeight="1" x14ac:dyDescent="0.25">
      <c r="A67" s="34" t="s">
        <v>57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1">
        <f t="shared" si="12"/>
        <v>0</v>
      </c>
    </row>
    <row r="68" spans="1:14" s="19" customFormat="1" ht="24.95" customHeight="1" x14ac:dyDescent="0.25">
      <c r="A68" s="32" t="s">
        <v>58</v>
      </c>
      <c r="B68" s="31">
        <f t="shared" ref="B68:G68" si="49">SUM(B69:B70)</f>
        <v>0</v>
      </c>
      <c r="C68" s="31">
        <f t="shared" si="49"/>
        <v>0</v>
      </c>
      <c r="D68" s="31">
        <f t="shared" si="49"/>
        <v>0</v>
      </c>
      <c r="E68" s="31">
        <f t="shared" si="49"/>
        <v>0</v>
      </c>
      <c r="F68" s="31">
        <f t="shared" si="49"/>
        <v>0</v>
      </c>
      <c r="G68" s="31">
        <f t="shared" si="49"/>
        <v>0</v>
      </c>
      <c r="H68" s="31">
        <f>SUM(H69:H70)</f>
        <v>0</v>
      </c>
      <c r="I68" s="31">
        <f t="shared" ref="I68" si="50">SUM(I69:I70)</f>
        <v>0</v>
      </c>
      <c r="J68" s="31">
        <f t="shared" ref="J68" si="51">SUM(J69:J70)</f>
        <v>0</v>
      </c>
      <c r="K68" s="31">
        <f t="shared" ref="K68" si="52">SUM(K69:K70)</f>
        <v>0</v>
      </c>
      <c r="L68" s="31">
        <f t="shared" ref="L68" si="53">SUM(L69:L70)</f>
        <v>0</v>
      </c>
      <c r="M68" s="31">
        <f t="shared" ref="M68" si="54">SUM(M69:M70)</f>
        <v>0</v>
      </c>
      <c r="N68" s="31">
        <f t="shared" si="12"/>
        <v>0</v>
      </c>
    </row>
    <row r="69" spans="1:14" s="19" customFormat="1" ht="24.95" customHeight="1" x14ac:dyDescent="0.25">
      <c r="A69" s="34" t="s">
        <v>59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1">
        <f t="shared" si="12"/>
        <v>0</v>
      </c>
    </row>
    <row r="70" spans="1:14" s="19" customFormat="1" ht="24.95" customHeight="1" x14ac:dyDescent="0.25">
      <c r="A70" s="34" t="s">
        <v>60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1">
        <f t="shared" si="12"/>
        <v>0</v>
      </c>
    </row>
    <row r="71" spans="1:14" s="19" customFormat="1" ht="24.95" customHeight="1" x14ac:dyDescent="0.25">
      <c r="A71" s="32" t="s">
        <v>61</v>
      </c>
      <c r="B71" s="31">
        <f t="shared" ref="B71:G71" si="55">SUM(B72:B74)</f>
        <v>0</v>
      </c>
      <c r="C71" s="31">
        <f t="shared" si="55"/>
        <v>0</v>
      </c>
      <c r="D71" s="31">
        <f t="shared" si="55"/>
        <v>0</v>
      </c>
      <c r="E71" s="31">
        <f t="shared" si="55"/>
        <v>0</v>
      </c>
      <c r="F71" s="31">
        <f t="shared" si="55"/>
        <v>0</v>
      </c>
      <c r="G71" s="31">
        <f t="shared" si="55"/>
        <v>0</v>
      </c>
      <c r="H71" s="31">
        <f>SUM(H72:H74)</f>
        <v>0</v>
      </c>
      <c r="I71" s="31">
        <f t="shared" ref="I71" si="56">SUM(I72:I74)</f>
        <v>0</v>
      </c>
      <c r="J71" s="31">
        <f t="shared" ref="J71" si="57">SUM(J72:J74)</f>
        <v>0</v>
      </c>
      <c r="K71" s="31">
        <f t="shared" ref="K71" si="58">SUM(K72:K74)</f>
        <v>0</v>
      </c>
      <c r="L71" s="31">
        <f t="shared" ref="L71" si="59">SUM(L72:L74)</f>
        <v>0</v>
      </c>
      <c r="M71" s="31">
        <f t="shared" ref="M71" si="60">SUM(M72:M74)</f>
        <v>0</v>
      </c>
      <c r="N71" s="31">
        <f t="shared" si="12"/>
        <v>0</v>
      </c>
    </row>
    <row r="72" spans="1:14" s="19" customFormat="1" ht="24.95" customHeight="1" x14ac:dyDescent="0.25">
      <c r="A72" s="34" t="s">
        <v>62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1">
        <f t="shared" si="12"/>
        <v>0</v>
      </c>
    </row>
    <row r="73" spans="1:14" s="19" customFormat="1" ht="24.95" customHeight="1" x14ac:dyDescent="0.25">
      <c r="A73" s="34" t="s">
        <v>63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1">
        <f t="shared" si="12"/>
        <v>0</v>
      </c>
    </row>
    <row r="74" spans="1:14" s="19" customFormat="1" ht="24.95" customHeight="1" x14ac:dyDescent="0.25">
      <c r="A74" s="34" t="s">
        <v>64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1">
        <f t="shared" si="12"/>
        <v>0</v>
      </c>
    </row>
    <row r="75" spans="1:14" s="19" customFormat="1" ht="24.95" customHeight="1" x14ac:dyDescent="0.25">
      <c r="A75" s="36" t="s">
        <v>67</v>
      </c>
      <c r="B75" s="30">
        <f t="shared" ref="B75:G75" si="61">B76+B79+B82</f>
        <v>0</v>
      </c>
      <c r="C75" s="30">
        <f t="shared" si="61"/>
        <v>0</v>
      </c>
      <c r="D75" s="30">
        <f t="shared" si="61"/>
        <v>0</v>
      </c>
      <c r="E75" s="30">
        <f t="shared" si="61"/>
        <v>0</v>
      </c>
      <c r="F75" s="30">
        <f t="shared" si="61"/>
        <v>0</v>
      </c>
      <c r="G75" s="30">
        <f t="shared" si="61"/>
        <v>0</v>
      </c>
      <c r="H75" s="37">
        <f>H76+H79+H82</f>
        <v>0</v>
      </c>
      <c r="I75" s="37">
        <f t="shared" ref="I75" si="62">I76+I79+I82</f>
        <v>0</v>
      </c>
      <c r="J75" s="37">
        <f t="shared" ref="J75" si="63">J76+J79+J82</f>
        <v>0</v>
      </c>
      <c r="K75" s="37">
        <f t="shared" ref="K75" si="64">K76+K79+K82</f>
        <v>0</v>
      </c>
      <c r="L75" s="37">
        <f t="shared" ref="L75" si="65">L76+L79+L82</f>
        <v>0</v>
      </c>
      <c r="M75" s="37">
        <f t="shared" ref="M75" si="66">M76+M79+M82</f>
        <v>0</v>
      </c>
      <c r="N75" s="38">
        <f>SUM(B75:M75)</f>
        <v>0</v>
      </c>
    </row>
    <row r="76" spans="1:14" s="19" customFormat="1" ht="24.95" customHeight="1" x14ac:dyDescent="0.25">
      <c r="A76" s="39" t="s">
        <v>68</v>
      </c>
      <c r="B76" s="31">
        <f t="shared" ref="B76:G76" si="67">SUM(B77:B78)</f>
        <v>0</v>
      </c>
      <c r="C76" s="31">
        <f t="shared" si="67"/>
        <v>0</v>
      </c>
      <c r="D76" s="31">
        <f t="shared" si="67"/>
        <v>0</v>
      </c>
      <c r="E76" s="31">
        <f t="shared" si="67"/>
        <v>0</v>
      </c>
      <c r="F76" s="31">
        <f t="shared" si="67"/>
        <v>0</v>
      </c>
      <c r="G76" s="31">
        <f t="shared" si="67"/>
        <v>0</v>
      </c>
      <c r="H76" s="40">
        <f>SUM(H77:H78)</f>
        <v>0</v>
      </c>
      <c r="I76" s="40">
        <f t="shared" ref="I76" si="68">SUM(I77:I78)</f>
        <v>0</v>
      </c>
      <c r="J76" s="40">
        <f t="shared" ref="J76" si="69">SUM(J77:J78)</f>
        <v>0</v>
      </c>
      <c r="K76" s="40">
        <f t="shared" ref="K76" si="70">SUM(K77:K78)</f>
        <v>0</v>
      </c>
      <c r="L76" s="40">
        <f t="shared" ref="L76" si="71">SUM(L77:L78)</f>
        <v>0</v>
      </c>
      <c r="M76" s="40">
        <f t="shared" ref="M76" si="72">SUM(M77:M78)</f>
        <v>0</v>
      </c>
      <c r="N76" s="40">
        <f>SUM(B76:M76)</f>
        <v>0</v>
      </c>
    </row>
    <row r="77" spans="1:14" s="19" customFormat="1" ht="24.95" customHeight="1" x14ac:dyDescent="0.25">
      <c r="A77" s="34" t="s">
        <v>69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1">
        <f t="shared" ref="N77:N83" si="73">SUM(B77:M77)</f>
        <v>0</v>
      </c>
    </row>
    <row r="78" spans="1:14" s="19" customFormat="1" ht="24.95" customHeight="1" x14ac:dyDescent="0.25">
      <c r="A78" s="34" t="s">
        <v>70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1">
        <f t="shared" si="73"/>
        <v>0</v>
      </c>
    </row>
    <row r="79" spans="1:14" s="19" customFormat="1" ht="24.95" customHeight="1" x14ac:dyDescent="0.25">
      <c r="A79" s="32" t="s">
        <v>71</v>
      </c>
      <c r="B79" s="31">
        <f t="shared" ref="B79:G79" si="74">SUM(B80:B81)</f>
        <v>0</v>
      </c>
      <c r="C79" s="31">
        <f t="shared" si="74"/>
        <v>0</v>
      </c>
      <c r="D79" s="31">
        <f t="shared" si="74"/>
        <v>0</v>
      </c>
      <c r="E79" s="31">
        <f t="shared" si="74"/>
        <v>0</v>
      </c>
      <c r="F79" s="31">
        <f t="shared" si="74"/>
        <v>0</v>
      </c>
      <c r="G79" s="31">
        <f t="shared" si="74"/>
        <v>0</v>
      </c>
      <c r="H79" s="31">
        <f>SUM(H80:H81)</f>
        <v>0</v>
      </c>
      <c r="I79" s="31">
        <f t="shared" ref="I79" si="75">SUM(I80:I81)</f>
        <v>0</v>
      </c>
      <c r="J79" s="31">
        <f t="shared" ref="J79" si="76">SUM(J80:J81)</f>
        <v>0</v>
      </c>
      <c r="K79" s="31">
        <f t="shared" ref="K79" si="77">SUM(K80:K81)</f>
        <v>0</v>
      </c>
      <c r="L79" s="31">
        <f t="shared" ref="L79" si="78">SUM(L80:L81)</f>
        <v>0</v>
      </c>
      <c r="M79" s="31">
        <f t="shared" ref="M79" si="79">SUM(M80:M81)</f>
        <v>0</v>
      </c>
      <c r="N79" s="31">
        <f t="shared" si="73"/>
        <v>0</v>
      </c>
    </row>
    <row r="80" spans="1:14" s="19" customFormat="1" ht="24.95" customHeight="1" x14ac:dyDescent="0.25">
      <c r="A80" s="34" t="s">
        <v>72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1">
        <f t="shared" si="73"/>
        <v>0</v>
      </c>
    </row>
    <row r="81" spans="1:14" s="19" customFormat="1" ht="24.95" customHeight="1" x14ac:dyDescent="0.25">
      <c r="A81" s="34" t="s">
        <v>73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1">
        <f t="shared" si="73"/>
        <v>0</v>
      </c>
    </row>
    <row r="82" spans="1:14" s="19" customFormat="1" ht="24.95" customHeight="1" x14ac:dyDescent="0.25">
      <c r="A82" s="32" t="s">
        <v>74</v>
      </c>
      <c r="B82" s="31">
        <f t="shared" ref="B82:G82" si="80">SUM(B83)</f>
        <v>0</v>
      </c>
      <c r="C82" s="31">
        <f t="shared" si="80"/>
        <v>0</v>
      </c>
      <c r="D82" s="31">
        <f t="shared" si="80"/>
        <v>0</v>
      </c>
      <c r="E82" s="31">
        <f t="shared" si="80"/>
        <v>0</v>
      </c>
      <c r="F82" s="31">
        <f t="shared" si="80"/>
        <v>0</v>
      </c>
      <c r="G82" s="31">
        <f t="shared" si="80"/>
        <v>0</v>
      </c>
      <c r="H82" s="31">
        <f>SUM(H83)</f>
        <v>0</v>
      </c>
      <c r="I82" s="31">
        <f t="shared" ref="I82" si="81">SUM(I83)</f>
        <v>0</v>
      </c>
      <c r="J82" s="31">
        <f t="shared" ref="J82" si="82">SUM(J83)</f>
        <v>0</v>
      </c>
      <c r="K82" s="31">
        <f t="shared" ref="K82" si="83">SUM(K83)</f>
        <v>0</v>
      </c>
      <c r="L82" s="31">
        <f t="shared" ref="L82" si="84">SUM(L83)</f>
        <v>0</v>
      </c>
      <c r="M82" s="31">
        <f t="shared" ref="M82" si="85">SUM(M83)</f>
        <v>0</v>
      </c>
      <c r="N82" s="31">
        <f t="shared" si="73"/>
        <v>0</v>
      </c>
    </row>
    <row r="83" spans="1:14" s="19" customFormat="1" ht="24.95" customHeight="1" x14ac:dyDescent="0.25">
      <c r="A83" s="34" t="s">
        <v>75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1">
        <f t="shared" si="73"/>
        <v>0</v>
      </c>
    </row>
    <row r="84" spans="1:14" s="19" customFormat="1" ht="24.95" customHeight="1" x14ac:dyDescent="0.25">
      <c r="A84" s="41" t="s">
        <v>65</v>
      </c>
      <c r="B84" s="42">
        <f t="shared" ref="B84:G84" si="86">B10+B75</f>
        <v>73951480.930000007</v>
      </c>
      <c r="C84" s="42">
        <f t="shared" si="86"/>
        <v>128307169.49000001</v>
      </c>
      <c r="D84" s="42">
        <f t="shared" si="86"/>
        <v>371280741.89999992</v>
      </c>
      <c r="E84" s="42">
        <f t="shared" si="86"/>
        <v>446320731.02000004</v>
      </c>
      <c r="F84" s="42">
        <f t="shared" si="86"/>
        <v>223611232.30000001</v>
      </c>
      <c r="G84" s="42">
        <f t="shared" si="86"/>
        <v>354524185.20000005</v>
      </c>
      <c r="H84" s="42">
        <f>H10+H75</f>
        <v>302002572.69000006</v>
      </c>
      <c r="I84" s="42">
        <f t="shared" ref="I84:M84" si="87">I10+I75</f>
        <v>349099681.01999998</v>
      </c>
      <c r="J84" s="42">
        <f t="shared" si="87"/>
        <v>0</v>
      </c>
      <c r="K84" s="42">
        <f t="shared" si="87"/>
        <v>0</v>
      </c>
      <c r="L84" s="42">
        <f t="shared" si="87"/>
        <v>0</v>
      </c>
      <c r="M84" s="42">
        <f t="shared" si="87"/>
        <v>0</v>
      </c>
      <c r="N84" s="42">
        <f>SUM(B84:M84)</f>
        <v>2249097794.5500002</v>
      </c>
    </row>
    <row r="85" spans="1:14" s="19" customFormat="1" ht="15.75" x14ac:dyDescent="0.25"/>
    <row r="86" spans="1:14" s="19" customFormat="1" ht="15.75" x14ac:dyDescent="0.25"/>
    <row r="87" spans="1:14" s="19" customFormat="1" ht="15.75" x14ac:dyDescent="0.25"/>
    <row r="88" spans="1:14" s="19" customFormat="1" ht="15.75" x14ac:dyDescent="0.25"/>
    <row r="89" spans="1:14" s="19" customFormat="1" ht="15.75" x14ac:dyDescent="0.25"/>
    <row r="90" spans="1:14" s="19" customFormat="1" ht="15.75" x14ac:dyDescent="0.25"/>
    <row r="91" spans="1:14" s="19" customFormat="1" ht="15.75" x14ac:dyDescent="0.25"/>
    <row r="92" spans="1:14" s="19" customFormat="1" ht="15.75" x14ac:dyDescent="0.25"/>
    <row r="93" spans="1:14" s="19" customFormat="1" ht="15.75" x14ac:dyDescent="0.25"/>
    <row r="94" spans="1:14" s="19" customFormat="1" ht="15.75" x14ac:dyDescent="0.25"/>
    <row r="95" spans="1:14" s="19" customFormat="1" ht="15.75" x14ac:dyDescent="0.25"/>
    <row r="96" spans="1:14" s="19" customFormat="1" ht="21" x14ac:dyDescent="0.3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 s="19" customFormat="1" ht="21" x14ac:dyDescent="0.3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1:11" s="18" customFormat="1" ht="21" x14ac:dyDescent="0.35">
      <c r="A98" s="50" t="s">
        <v>104</v>
      </c>
      <c r="B98" s="17"/>
      <c r="C98" s="17"/>
      <c r="D98" s="17" t="s">
        <v>105</v>
      </c>
      <c r="E98" s="17"/>
      <c r="F98" s="17"/>
      <c r="G98" s="17"/>
      <c r="H98" s="17"/>
      <c r="I98" s="17"/>
      <c r="J98" s="17"/>
      <c r="K98" s="17"/>
    </row>
    <row r="99" spans="1:11" s="19" customFormat="1" ht="21" x14ac:dyDescent="0.35">
      <c r="A99" s="51" t="s">
        <v>106</v>
      </c>
      <c r="B99" s="49"/>
      <c r="C99" s="49"/>
      <c r="D99" s="52" t="s">
        <v>107</v>
      </c>
      <c r="E99" s="49"/>
      <c r="F99" s="49"/>
      <c r="G99" s="49"/>
      <c r="H99" s="49"/>
      <c r="I99" s="49"/>
      <c r="J99" s="49"/>
      <c r="K99" s="49"/>
    </row>
    <row r="100" spans="1:11" ht="21" x14ac:dyDescent="0.3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</sheetData>
  <mergeCells count="5">
    <mergeCell ref="A4:N4"/>
    <mergeCell ref="A5:N5"/>
    <mergeCell ref="A6:N6"/>
    <mergeCell ref="A7:N7"/>
    <mergeCell ref="A3:N3"/>
  </mergeCells>
  <printOptions horizontalCentered="1"/>
  <pageMargins left="0" right="0" top="0.5" bottom="0.75" header="0.05" footer="0.3"/>
  <pageSetup scale="36" fitToWidth="0" fitToHeight="0" orientation="landscape" r:id="rId1"/>
  <headerFooter>
    <oddFooter>&amp;R&amp;P/&amp;N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P1 Presupuesto Aprobado</vt:lpstr>
      <vt:lpstr>P2 Presupuesto Aprobado-Ejec </vt:lpstr>
      <vt:lpstr>P3 Ejecucion </vt:lpstr>
      <vt:lpstr>'P1 Presupuesto Aprobado'!Print_Area</vt:lpstr>
      <vt:lpstr>'P2 Presupuesto Aprobado-Ejec '!Print_Area</vt:lpstr>
      <vt:lpstr>'P3 Ejecucion '!Print_Area</vt:lpstr>
      <vt:lpstr>'P1 Presupuesto Aprobado'!Print_Titles</vt:lpstr>
      <vt:lpstr>'P2 Presupuesto Aprobado-Ejec '!Print_Titles</vt:lpstr>
      <vt:lpstr>'P3 Ejecucion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2021-09-02T13:35:55Z</cp:lastPrinted>
  <dcterms:created xsi:type="dcterms:W3CDTF">2021-07-29T18:58:50Z</dcterms:created>
  <dcterms:modified xsi:type="dcterms:W3CDTF">2021-10-07T19:14:21Z</dcterms:modified>
</cp:coreProperties>
</file>